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3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Cajamarca!$B$6:$P$81</definedName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C9" i="26" l="1"/>
  <c r="C9" i="35" l="1"/>
  <c r="C9" i="34"/>
  <c r="C9" i="33"/>
  <c r="C9" i="32"/>
  <c r="C9" i="27"/>
  <c r="J4" i="26" l="1"/>
  <c r="J3" i="26"/>
  <c r="B4" i="35" l="1"/>
  <c r="J3" i="35"/>
  <c r="B3" i="35"/>
  <c r="B4" i="34"/>
  <c r="J3" i="34"/>
  <c r="B3" i="34"/>
  <c r="B4" i="33"/>
  <c r="J3" i="33"/>
  <c r="B3" i="33"/>
  <c r="B4" i="32"/>
  <c r="J3" i="32"/>
  <c r="B3" i="32"/>
  <c r="J3" i="27"/>
  <c r="F39" i="26" l="1"/>
  <c r="F43" i="26"/>
  <c r="J20" i="2" l="1"/>
  <c r="J19" i="2"/>
  <c r="J18" i="2"/>
  <c r="J17" i="2"/>
  <c r="J16" i="2"/>
  <c r="J15" i="2"/>
  <c r="J14" i="2"/>
  <c r="J13" i="2"/>
  <c r="J12" i="2"/>
  <c r="F40" i="26" l="1"/>
  <c r="F41" i="26"/>
  <c r="F42" i="26"/>
  <c r="B4" i="26" l="1"/>
  <c r="B3" i="26"/>
  <c r="B4" i="27" l="1"/>
  <c r="B3" i="27" l="1"/>
</calcChain>
</file>

<file path=xl/sharedStrings.xml><?xml version="1.0" encoding="utf-8"?>
<sst xmlns="http://schemas.openxmlformats.org/spreadsheetml/2006/main" count="238" uniqueCount="60">
  <si>
    <t>Índice</t>
  </si>
  <si>
    <t>Región</t>
  </si>
  <si>
    <t>Otros</t>
  </si>
  <si>
    <t>Salud</t>
  </si>
  <si>
    <t>Vivienda</t>
  </si>
  <si>
    <t>Indice General</t>
  </si>
  <si>
    <t>Precios al Consumidor</t>
  </si>
  <si>
    <t>Alimentos y bebidas</t>
  </si>
  <si>
    <t>Vestido y calzado</t>
  </si>
  <si>
    <t>Cuidados y conservación de la salud</t>
  </si>
  <si>
    <t>Transportes y Comunicaciones</t>
  </si>
  <si>
    <t>Otros bienes y servicios</t>
  </si>
  <si>
    <t>Alquiler de vivienda, comb. y electricidad</t>
  </si>
  <si>
    <t>Muebles, enseres del hogar y mante.</t>
  </si>
  <si>
    <t>Esparcimiento, serv. culturales y ensañanza</t>
  </si>
  <si>
    <t>IPC</t>
  </si>
  <si>
    <t xml:space="preserve">Alimentos </t>
  </si>
  <si>
    <t>Vestidos</t>
  </si>
  <si>
    <t>Muebles</t>
  </si>
  <si>
    <t>Trans y Comu</t>
  </si>
  <si>
    <t>Culturales</t>
  </si>
  <si>
    <t>Alimentos</t>
  </si>
  <si>
    <t>Fuente: INEI</t>
  </si>
  <si>
    <t>Elaboración: CIE-PERUCÁMARAS</t>
  </si>
  <si>
    <t>Var. p.p</t>
  </si>
  <si>
    <t xml:space="preserve">Variación % Anual del IPC de las Regiones del SUR
</t>
  </si>
  <si>
    <t>Información ampliada del Reporte Regional de la Macro Región Norte - Edición N° 234</t>
  </si>
  <si>
    <t>Lunes, 10 de abril de 2017</t>
  </si>
  <si>
    <t>Norte</t>
  </si>
  <si>
    <t>Cajamarca</t>
  </si>
  <si>
    <t>La Libertad</t>
  </si>
  <si>
    <t>Lambayeque</t>
  </si>
  <si>
    <t>Piura</t>
  </si>
  <si>
    <t>Tumbes</t>
  </si>
  <si>
    <t>Fuente: INEI                                                                                                                                                   Elaboración: CIE-PERUCÁMARAS</t>
  </si>
  <si>
    <t>3. Variación % mensual del Índice General del Precios al Consumidor</t>
  </si>
  <si>
    <t>Transportes y Com.</t>
  </si>
  <si>
    <t>Viv. Comb. y electricidad</t>
  </si>
  <si>
    <t>Fecha</t>
  </si>
  <si>
    <t>Fuente: INEI                                                                   Elaboración: CIE-PERUCÁMARAS</t>
  </si>
  <si>
    <t>Vestido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</si>
  <si>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 2016, según grupos de Consumo</t>
    </r>
  </si>
  <si>
    <t>Fuente: INEI                                                                                                                                                                         Elaboración: CIE-PERUCÁMARAS</t>
  </si>
  <si>
    <t>“Variación del Índice de Precios al Consumidor (IPC) - 2016 / Enero Marzo 2017”</t>
  </si>
  <si>
    <t>Macro Región Norte: Variación del Índice de Precios al Consumidor - 2016</t>
  </si>
  <si>
    <t>Variación Porcentual Anualizada a marzo (Ene-Dic)</t>
  </si>
  <si>
    <t>Variación Porcentual Anualizada (Ene-Dic)</t>
  </si>
  <si>
    <t>* A partir del promedio simple de los IPC de las principales ciudades de la Macro Región Norte</t>
  </si>
  <si>
    <t>1. Variación % anualizada (doce últimos meses) del Índice General del Precios al Consumidor 2012-2016</t>
  </si>
  <si>
    <t>2. Variación porcentual anual del IPC de las regiones del Norte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</si>
  <si>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Acumulada </t>
    </r>
  </si>
  <si>
    <t>3. Variación % acumulada del Índice General del Precios al Consumidor, de enero a febrero 2011-2017</t>
  </si>
  <si>
    <t>4. Variación % mensual del Índice General del Precios al Consumidor</t>
  </si>
  <si>
    <t>Cajamarca: Variación del Índice de Precios al Consumidor - 2016</t>
  </si>
  <si>
    <t>La Libertad: Variación del Índice de Precios al Consumidor - 2016</t>
  </si>
  <si>
    <t>Lambayeque: Variación del Índice de Precios al Consumidor - 2016</t>
  </si>
  <si>
    <t>Piura: Variación del Índice de Precios al Consumidor - 2016</t>
  </si>
  <si>
    <t>Tumbes: Variación del Índice de Precios al Consumidor - 2016</t>
  </si>
  <si>
    <t>2. Variación % acumulada del Índice General del Precios al Consumidor, de enero a febrero 2011-2017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</si>
  <si>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Acumulada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</si>
</sst>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.5"/>
      <color rgb="FF0070C0"/>
      <name val="Calibri"/>
      <family val="2"/>
      <scheme val="minor"/>
    </font>
    <font>
      <sz val="7.5"/>
      <color rgb="FFFF000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/>
    <xf numFmtId="0" fontId="2" fillId="2" borderId="0" xfId="2" applyFill="1" applyAlignment="1">
      <alignment horizontal="righ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2" fillId="2" borderId="0" xfId="2" applyFill="1"/>
    <xf numFmtId="0" fontId="7" fillId="2" borderId="0" xfId="0" applyFont="1" applyFill="1"/>
    <xf numFmtId="0" fontId="0" fillId="3" borderId="0" xfId="0" applyFill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2" fillId="0" borderId="0" xfId="2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/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3" fillId="2" borderId="17" xfId="0" applyFont="1" applyFill="1" applyBorder="1" applyAlignment="1">
      <alignment vertical="center" wrapText="1"/>
    </xf>
    <xf numFmtId="0" fontId="10" fillId="2" borderId="0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0" fontId="1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164" fontId="10" fillId="2" borderId="0" xfId="1" applyNumberFormat="1" applyFont="1" applyFill="1" applyBorder="1"/>
    <xf numFmtId="0" fontId="13" fillId="2" borderId="0" xfId="0" applyFont="1" applyFill="1" applyBorder="1" applyAlignment="1">
      <alignment vertical="center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164" fontId="10" fillId="2" borderId="17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5" borderId="9" xfId="0" applyFont="1" applyFill="1" applyBorder="1" applyAlignment="1">
      <alignment horizontal="center" vertical="center"/>
    </xf>
    <xf numFmtId="0" fontId="6" fillId="4" borderId="10" xfId="0" applyFont="1" applyFill="1" applyBorder="1"/>
    <xf numFmtId="0" fontId="6" fillId="2" borderId="10" xfId="0" applyFont="1" applyFill="1" applyBorder="1"/>
    <xf numFmtId="0" fontId="18" fillId="2" borderId="0" xfId="0" applyFont="1" applyFill="1" applyBorder="1" applyAlignment="1">
      <alignment vertical="top"/>
    </xf>
    <xf numFmtId="0" fontId="6" fillId="2" borderId="0" xfId="0" applyFont="1" applyFill="1" applyBorder="1"/>
    <xf numFmtId="0" fontId="7" fillId="5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0" fontId="7" fillId="5" borderId="23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5" borderId="11" xfId="0" applyNumberFormat="1" applyFont="1" applyFill="1" applyBorder="1" applyAlignment="1">
      <alignment horizontal="center"/>
    </xf>
    <xf numFmtId="0" fontId="0" fillId="2" borderId="0" xfId="0" applyFill="1" applyBorder="1"/>
    <xf numFmtId="0" fontId="6" fillId="5" borderId="22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2" borderId="4" xfId="0" applyFont="1" applyFill="1" applyBorder="1"/>
    <xf numFmtId="0" fontId="0" fillId="2" borderId="5" xfId="0" applyFill="1" applyBorder="1"/>
    <xf numFmtId="0" fontId="17" fillId="2" borderId="6" xfId="0" applyFont="1" applyFill="1" applyBorder="1"/>
    <xf numFmtId="0" fontId="0" fillId="2" borderId="8" xfId="0" applyFill="1" applyBorder="1"/>
    <xf numFmtId="0" fontId="17" fillId="2" borderId="22" xfId="0" applyFont="1" applyFill="1" applyBorder="1"/>
    <xf numFmtId="0" fontId="0" fillId="2" borderId="21" xfId="0" applyFill="1" applyBorder="1"/>
    <xf numFmtId="0" fontId="16" fillId="2" borderId="0" xfId="0" applyFont="1" applyFill="1" applyBorder="1" applyAlignment="1"/>
    <xf numFmtId="17" fontId="0" fillId="2" borderId="24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12" fillId="2" borderId="0" xfId="0" applyFont="1" applyFill="1" applyBorder="1" applyAlignment="1">
      <alignment horizontal="left"/>
    </xf>
    <xf numFmtId="164" fontId="6" fillId="4" borderId="9" xfId="1" applyNumberFormat="1" applyFont="1" applyFill="1" applyBorder="1"/>
    <xf numFmtId="164" fontId="6" fillId="4" borderId="11" xfId="1" applyNumberFormat="1" applyFont="1" applyFill="1" applyBorder="1"/>
    <xf numFmtId="164" fontId="6" fillId="2" borderId="12" xfId="1" applyNumberFormat="1" applyFont="1" applyFill="1" applyBorder="1"/>
    <xf numFmtId="164" fontId="6" fillId="2" borderId="9" xfId="1" applyNumberFormat="1" applyFont="1" applyFill="1" applyBorder="1"/>
    <xf numFmtId="0" fontId="1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vertical="top"/>
    </xf>
    <xf numFmtId="0" fontId="6" fillId="5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164" fontId="18" fillId="2" borderId="0" xfId="1" applyNumberFormat="1" applyFont="1" applyFill="1" applyBorder="1" applyAlignment="1"/>
    <xf numFmtId="164" fontId="18" fillId="2" borderId="0" xfId="1" applyNumberFormat="1" applyFont="1" applyFill="1" applyBorder="1" applyAlignment="1">
      <alignment vertical="top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10" fontId="0" fillId="2" borderId="24" xfId="0" applyNumberFormat="1" applyFill="1" applyBorder="1"/>
    <xf numFmtId="10" fontId="6" fillId="2" borderId="24" xfId="1" applyNumberFormat="1" applyFont="1" applyFill="1" applyBorder="1"/>
    <xf numFmtId="164" fontId="6" fillId="2" borderId="11" xfId="1" applyNumberFormat="1" applyFont="1" applyFill="1" applyBorder="1"/>
    <xf numFmtId="164" fontId="6" fillId="4" borderId="23" xfId="1" applyNumberFormat="1" applyFont="1" applyFill="1" applyBorder="1"/>
    <xf numFmtId="164" fontId="6" fillId="2" borderId="23" xfId="1" applyNumberFormat="1" applyFont="1" applyFill="1" applyBorder="1"/>
    <xf numFmtId="164" fontId="17" fillId="2" borderId="2" xfId="1" applyNumberFormat="1" applyFont="1" applyFill="1" applyBorder="1" applyAlignment="1">
      <alignment horizontal="center"/>
    </xf>
    <xf numFmtId="164" fontId="17" fillId="2" borderId="0" xfId="1" applyNumberFormat="1" applyFont="1" applyFill="1" applyBorder="1" applyAlignment="1">
      <alignment horizontal="center"/>
    </xf>
    <xf numFmtId="164" fontId="17" fillId="2" borderId="7" xfId="1" applyNumberFormat="1" applyFont="1" applyFill="1" applyBorder="1" applyAlignment="1">
      <alignment horizontal="center"/>
    </xf>
    <xf numFmtId="43" fontId="17" fillId="2" borderId="2" xfId="30" applyFont="1" applyFill="1" applyBorder="1" applyAlignment="1">
      <alignment horizontal="center" vertical="center"/>
    </xf>
    <xf numFmtId="43" fontId="17" fillId="2" borderId="0" xfId="30" applyFont="1" applyFill="1" applyBorder="1" applyAlignment="1">
      <alignment horizontal="center" vertical="center"/>
    </xf>
    <xf numFmtId="43" fontId="17" fillId="2" borderId="7" xfId="3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4" borderId="26" xfId="0" applyFont="1" applyFill="1" applyBorder="1"/>
    <xf numFmtId="0" fontId="6" fillId="2" borderId="26" xfId="0" applyFont="1" applyFill="1" applyBorder="1" applyAlignment="1">
      <alignment horizontal="left" indent="2"/>
    </xf>
    <xf numFmtId="164" fontId="6" fillId="2" borderId="31" xfId="1" applyNumberFormat="1" applyFont="1" applyFill="1" applyBorder="1"/>
    <xf numFmtId="0" fontId="6" fillId="2" borderId="32" xfId="0" applyFont="1" applyFill="1" applyBorder="1" applyAlignment="1">
      <alignment horizontal="left" indent="2"/>
    </xf>
    <xf numFmtId="0" fontId="6" fillId="2" borderId="33" xfId="0" applyFont="1" applyFill="1" applyBorder="1"/>
    <xf numFmtId="164" fontId="6" fillId="2" borderId="34" xfId="1" applyNumberFormat="1" applyFont="1" applyFill="1" applyBorder="1"/>
    <xf numFmtId="164" fontId="6" fillId="2" borderId="35" xfId="1" applyNumberFormat="1" applyFont="1" applyFill="1" applyBorder="1"/>
    <xf numFmtId="0" fontId="17" fillId="2" borderId="0" xfId="0" applyFont="1" applyFill="1" applyBorder="1" applyAlignment="1">
      <alignment horizontal="left" indent="1"/>
    </xf>
    <xf numFmtId="171" fontId="6" fillId="2" borderId="0" xfId="0" applyNumberFormat="1" applyFont="1" applyFill="1" applyBorder="1"/>
    <xf numFmtId="17" fontId="6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center" wrapText="1"/>
    </xf>
    <xf numFmtId="17" fontId="23" fillId="2" borderId="0" xfId="0" applyNumberFormat="1" applyFont="1" applyFill="1"/>
    <xf numFmtId="164" fontId="23" fillId="2" borderId="0" xfId="1" applyNumberFormat="1" applyFont="1" applyFill="1"/>
    <xf numFmtId="164" fontId="23" fillId="2" borderId="0" xfId="1" applyNumberFormat="1" applyFont="1" applyFill="1" applyBorder="1"/>
    <xf numFmtId="0" fontId="17" fillId="2" borderId="2" xfId="0" applyFont="1" applyFill="1" applyBorder="1" applyAlignment="1">
      <alignment horizontal="left"/>
    </xf>
    <xf numFmtId="164" fontId="10" fillId="2" borderId="23" xfId="1" applyNumberFormat="1" applyFont="1" applyFill="1" applyBorder="1"/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5" borderId="15" xfId="0" applyNumberFormat="1" applyFont="1" applyFill="1" applyBorder="1" applyAlignment="1">
      <alignment horizontal="center" vertical="center" wrapText="1"/>
    </xf>
    <xf numFmtId="0" fontId="7" fillId="5" borderId="20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/>
    </xf>
    <xf numFmtId="0" fontId="7" fillId="5" borderId="2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FCEEEE"/>
      <color rgb="FFFEF8F8"/>
      <color rgb="FFFDEDF0"/>
      <color rgb="FFFDF1F2"/>
      <color rgb="FFFBE5E7"/>
      <color rgb="FFFFCCFF"/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s-PE" sz="1050">
                <a:solidFill>
                  <a:sysClr val="windowText" lastClr="000000"/>
                </a:solidFill>
              </a:rPr>
              <a:t>Macro Región Norte: Variación % anual  del IPC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s-PE" sz="1050">
                <a:solidFill>
                  <a:sysClr val="windowText" lastClr="000000"/>
                </a:solidFill>
              </a:rPr>
              <a:t>(Ene-Dic) </a:t>
            </a:r>
          </a:p>
        </c:rich>
      </c:tx>
      <c:layout>
        <c:manualLayout>
          <c:xMode val="edge"/>
          <c:yMode val="edge"/>
          <c:x val="0.23920782830052079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03176160115839E-2"/>
          <c:y val="0.18799965277777778"/>
          <c:w val="0.87748728368247741"/>
          <c:h val="0.64973576388888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Norte!$D$38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Norte!$C$39:$C$43</c:f>
              <c:strCache>
                <c:ptCount val="5"/>
                <c:pt idx="0">
                  <c:v>La Libertad</c:v>
                </c:pt>
                <c:pt idx="1">
                  <c:v>Lambayeque</c:v>
                </c:pt>
                <c:pt idx="2">
                  <c:v>Piura</c:v>
                </c:pt>
                <c:pt idx="3">
                  <c:v>Tumbes</c:v>
                </c:pt>
                <c:pt idx="4">
                  <c:v>Cajamarca</c:v>
                </c:pt>
              </c:strCache>
            </c:strRef>
          </c:cat>
          <c:val>
            <c:numRef>
              <c:f>Norte!$D$39:$D$43</c:f>
              <c:numCache>
                <c:formatCode>0.0%</c:formatCode>
                <c:ptCount val="5"/>
                <c:pt idx="0">
                  <c:v>2.9795200000000001E-2</c:v>
                </c:pt>
                <c:pt idx="1">
                  <c:v>3.7871200000000001E-2</c:v>
                </c:pt>
                <c:pt idx="2">
                  <c:v>3.8237300000000002E-2</c:v>
                </c:pt>
                <c:pt idx="3">
                  <c:v>3.5555900000000001E-2</c:v>
                </c:pt>
                <c:pt idx="4">
                  <c:v>2.3959299999999999E-2</c:v>
                </c:pt>
              </c:numCache>
            </c:numRef>
          </c:val>
        </c:ser>
        <c:ser>
          <c:idx val="1"/>
          <c:order val="1"/>
          <c:tx>
            <c:strRef>
              <c:f>Norte!$E$38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4"/>
              <c:layout>
                <c:manualLayout>
                  <c:x val="8.700087107269937E-17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Norte!$C$39:$C$43</c:f>
              <c:strCache>
                <c:ptCount val="5"/>
                <c:pt idx="0">
                  <c:v>La Libertad</c:v>
                </c:pt>
                <c:pt idx="1">
                  <c:v>Lambayeque</c:v>
                </c:pt>
                <c:pt idx="2">
                  <c:v>Piura</c:v>
                </c:pt>
                <c:pt idx="3">
                  <c:v>Tumbes</c:v>
                </c:pt>
                <c:pt idx="4">
                  <c:v>Cajamarca</c:v>
                </c:pt>
              </c:strCache>
            </c:strRef>
          </c:cat>
          <c:val>
            <c:numRef>
              <c:f>Norte!$E$39:$E$43</c:f>
              <c:numCache>
                <c:formatCode>0.0%</c:formatCode>
                <c:ptCount val="5"/>
                <c:pt idx="0">
                  <c:v>4.0933799999999999E-2</c:v>
                </c:pt>
                <c:pt idx="1">
                  <c:v>3.3676299999999999E-2</c:v>
                </c:pt>
                <c:pt idx="2">
                  <c:v>3.1934499999999998E-2</c:v>
                </c:pt>
                <c:pt idx="3">
                  <c:v>2.9477199999999999E-2</c:v>
                </c:pt>
                <c:pt idx="4">
                  <c:v>2.6428799999999999E-2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overlap val="-5"/>
        <c:axId val="71843200"/>
        <c:axId val="71844992"/>
      </c:barChart>
      <c:catAx>
        <c:axId val="71843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844992"/>
        <c:crosses val="autoZero"/>
        <c:auto val="1"/>
        <c:lblAlgn val="ctr"/>
        <c:lblOffset val="100"/>
        <c:noMultiLvlLbl val="0"/>
      </c:catAx>
      <c:valAx>
        <c:axId val="71844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843200"/>
        <c:crosses val="autoZero"/>
        <c:crossBetween val="between"/>
      </c:valAx>
      <c:spPr>
        <a:solidFill>
          <a:srgbClr val="FEF8F8"/>
        </a:solidFill>
      </c:spPr>
    </c:plotArea>
    <c:legend>
      <c:legendPos val="t"/>
      <c:layout>
        <c:manualLayout>
          <c:xMode val="edge"/>
          <c:yMode val="edge"/>
          <c:x val="0.76159443237814983"/>
          <c:y val="0.14913680555555556"/>
          <c:w val="0.16017113898035917"/>
          <c:h val="7.441458333333334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NORTE</a:t>
            </a:r>
            <a:r>
              <a:rPr lang="en-US" sz="900" baseline="0">
                <a:solidFill>
                  <a:sysClr val="windowText" lastClr="000000"/>
                </a:solidFill>
              </a:rPr>
              <a:t> </a:t>
            </a:r>
            <a:r>
              <a:rPr lang="en-US" sz="900">
                <a:solidFill>
                  <a:sysClr val="windowText" lastClr="000000"/>
                </a:solidFill>
              </a:rPr>
              <a:t>:    Variación %  Anual del IPC de los principales 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n-US" sz="900" baseline="0">
                <a:solidFill>
                  <a:sysClr val="windowText" lastClr="000000"/>
                </a:solidFill>
              </a:rPr>
              <a:t> </a:t>
            </a:r>
            <a:r>
              <a:rPr lang="en-US" sz="900">
                <a:solidFill>
                  <a:sysClr val="windowText" lastClr="000000"/>
                </a:solidFill>
              </a:rPr>
              <a:t>grupos  de consumo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181499447032205"/>
          <c:y val="0.20200798611111112"/>
          <c:w val="0.75990857500348385"/>
          <c:h val="0.4804920138888889"/>
        </c:manualLayout>
      </c:layout>
      <c:lineChart>
        <c:grouping val="standard"/>
        <c:varyColors val="0"/>
        <c:ser>
          <c:idx val="0"/>
          <c:order val="0"/>
          <c:tx>
            <c:strRef>
              <c:f>Norte!$D$17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Norte!$H$15:$M$15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Norte!$H$17:$M$17</c:f>
              <c:numCache>
                <c:formatCode>0.0%</c:formatCode>
                <c:ptCount val="6"/>
                <c:pt idx="0">
                  <c:v>8.3666699999999997E-2</c:v>
                </c:pt>
                <c:pt idx="1">
                  <c:v>3.4598900000000002E-2</c:v>
                </c:pt>
                <c:pt idx="2">
                  <c:v>2.7570899999999999E-2</c:v>
                </c:pt>
                <c:pt idx="3">
                  <c:v>3.5072699999999998E-2</c:v>
                </c:pt>
                <c:pt idx="4">
                  <c:v>4.5396100000000002E-2</c:v>
                </c:pt>
                <c:pt idx="5">
                  <c:v>3.6882999999999999E-2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Norte!$D$19</c:f>
              <c:strCache>
                <c:ptCount val="1"/>
                <c:pt idx="0">
                  <c:v>Alquiler de vivienda, comb. y electricidad</c:v>
                </c:pt>
              </c:strCache>
            </c:strRef>
          </c:tx>
          <c:spPr>
            <a:ln w="28575">
              <a:solidFill>
                <a:schemeClr val="accent2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dLbls>
            <c:delete val="1"/>
          </c:dLbls>
          <c:cat>
            <c:numRef>
              <c:f>Norte!$H$15:$M$15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Norte!$H$19:$M$19</c:f>
              <c:numCache>
                <c:formatCode>0.0%</c:formatCode>
                <c:ptCount val="6"/>
                <c:pt idx="0">
                  <c:v>3.1584000000000001E-2</c:v>
                </c:pt>
                <c:pt idx="1">
                  <c:v>2.1062299999999999E-2</c:v>
                </c:pt>
                <c:pt idx="2">
                  <c:v>5.2000900000000003E-2</c:v>
                </c:pt>
                <c:pt idx="3">
                  <c:v>3.2264399999999999E-2</c:v>
                </c:pt>
                <c:pt idx="4">
                  <c:v>6.4773999999999998E-2</c:v>
                </c:pt>
                <c:pt idx="5">
                  <c:v>3.23062E-2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Norte!$D$22</c:f>
              <c:strCache>
                <c:ptCount val="1"/>
                <c:pt idx="0">
                  <c:v>Transportes y Comunicaciones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Norte!$H$15:$M$15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Norte!$H$22:$M$22</c:f>
              <c:numCache>
                <c:formatCode>0.0%</c:formatCode>
                <c:ptCount val="6"/>
                <c:pt idx="0">
                  <c:v>7.8242599999999995E-2</c:v>
                </c:pt>
                <c:pt idx="1">
                  <c:v>1.30878E-2</c:v>
                </c:pt>
                <c:pt idx="2">
                  <c:v>3.7868199999999998E-2</c:v>
                </c:pt>
                <c:pt idx="3">
                  <c:v>1.6540599999999999E-2</c:v>
                </c:pt>
                <c:pt idx="4">
                  <c:v>1.0231999999999999E-3</c:v>
                </c:pt>
                <c:pt idx="5">
                  <c:v>3.6269000000000002E-3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Norte!$D$23</c:f>
              <c:strCache>
                <c:ptCount val="1"/>
                <c:pt idx="0">
                  <c:v>Esparcimiento, serv. culturales y ensañanza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dLbls>
            <c:delete val="1"/>
          </c:dLbls>
          <c:cat>
            <c:numRef>
              <c:f>Norte!$H$15:$M$15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Norte!$H$23:$M$23</c:f>
              <c:numCache>
                <c:formatCode>0.0%</c:formatCode>
                <c:ptCount val="6"/>
                <c:pt idx="0">
                  <c:v>1.8461600000000002E-2</c:v>
                </c:pt>
                <c:pt idx="1">
                  <c:v>1.1312300000000001E-2</c:v>
                </c:pt>
                <c:pt idx="2">
                  <c:v>2.2737299999999998E-2</c:v>
                </c:pt>
                <c:pt idx="3">
                  <c:v>2.6090800000000001E-2</c:v>
                </c:pt>
                <c:pt idx="4">
                  <c:v>2.4620199999999998E-2</c:v>
                </c:pt>
                <c:pt idx="5">
                  <c:v>3.58102E-2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790080"/>
        <c:axId val="83808256"/>
      </c:lineChart>
      <c:catAx>
        <c:axId val="837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83808256"/>
        <c:crosses val="autoZero"/>
        <c:auto val="1"/>
        <c:lblAlgn val="ctr"/>
        <c:lblOffset val="100"/>
        <c:noMultiLvlLbl val="0"/>
      </c:catAx>
      <c:valAx>
        <c:axId val="83808256"/>
        <c:scaling>
          <c:orientation val="minMax"/>
          <c:max val="0.1"/>
          <c:min val="0"/>
        </c:scaling>
        <c:delete val="0"/>
        <c:axPos val="l"/>
        <c:numFmt formatCode="0.0%" sourceLinked="1"/>
        <c:majorTickMark val="out"/>
        <c:minorTickMark val="none"/>
        <c:tickLblPos val="low"/>
        <c:txPr>
          <a:bodyPr/>
          <a:lstStyle/>
          <a:p>
            <a:pPr>
              <a:defRPr sz="7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83790080"/>
        <c:crosses val="autoZero"/>
        <c:crossBetween val="between"/>
        <c:majorUnit val="2.0000000000000004E-2"/>
      </c:valAx>
      <c:spPr>
        <a:solidFill>
          <a:sysClr val="window" lastClr="FFFFFF"/>
        </a:solidFill>
      </c:spPr>
    </c:plotArea>
    <c:legend>
      <c:legendPos val="t"/>
      <c:layout>
        <c:manualLayout>
          <c:xMode val="edge"/>
          <c:yMode val="edge"/>
          <c:x val="0.1413275600333263"/>
          <c:y val="0.77600104166666661"/>
          <c:w val="0.73858021442697408"/>
          <c:h val="0.10068124999999999"/>
        </c:manualLayout>
      </c:layout>
      <c:overlay val="0"/>
      <c:txPr>
        <a:bodyPr/>
        <a:lstStyle/>
        <a:p>
          <a:pPr>
            <a:defRPr sz="750">
              <a:solidFill>
                <a:sysClr val="windowText" lastClr="000000"/>
              </a:solidFill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>
          <a:solidFill>
            <a:srgbClr val="FF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PE" sz="900"/>
              <a:t>Norte: Variación %  Anualizada del Índice de Precios al Consumidor promedio simple</a:t>
            </a:r>
          </a:p>
          <a:p>
            <a:pPr>
              <a:defRPr sz="900"/>
            </a:pPr>
            <a:r>
              <a:rPr lang="es-PE" sz="900"/>
              <a:t>(De Enero a Diciembre 2011</a:t>
            </a:r>
            <a:r>
              <a:rPr lang="es-PE" sz="900" baseline="0"/>
              <a:t> - </a:t>
            </a:r>
            <a:r>
              <a:rPr lang="es-PE" sz="900"/>
              <a:t>2016)</a:t>
            </a:r>
          </a:p>
        </c:rich>
      </c:tx>
      <c:layout>
        <c:manualLayout>
          <c:xMode val="edge"/>
          <c:yMode val="edge"/>
          <c:x val="0.1516117814722279"/>
          <c:y val="2.6083268610086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8192391593845"/>
          <c:y val="0.18068824914519105"/>
          <c:w val="0.83732687828821362"/>
          <c:h val="0.61930511023261692"/>
        </c:manualLayout>
      </c:layout>
      <c:barChart>
        <c:barDir val="col"/>
        <c:grouping val="clustered"/>
        <c:varyColors val="0"/>
        <c:ser>
          <c:idx val="0"/>
          <c:order val="0"/>
          <c:tx>
            <c:v>IPC Norte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47"/>
            <c:invertIfNegative val="0"/>
            <c:bubble3D val="0"/>
          </c:dPt>
          <c:dPt>
            <c:idx val="59"/>
            <c:invertIfNegative val="0"/>
            <c:bubble3D val="0"/>
          </c:dPt>
          <c:dPt>
            <c:idx val="71"/>
            <c:invertIfNegative val="0"/>
            <c:bubble3D val="0"/>
          </c:dPt>
          <c:dPt>
            <c:idx val="74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7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Norte!$S$52:$S$126</c:f>
              <c:numCache>
                <c:formatCode>mmm\-yy</c:formatCode>
                <c:ptCount val="7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</c:numCache>
            </c:numRef>
          </c:cat>
          <c:val>
            <c:numRef>
              <c:f>Norte!$T$52:$T$126</c:f>
              <c:numCache>
                <c:formatCode>0.0%</c:formatCode>
                <c:ptCount val="75"/>
                <c:pt idx="0">
                  <c:v>2.4465600000000001E-2</c:v>
                </c:pt>
                <c:pt idx="1">
                  <c:v>2.4740499999999999E-2</c:v>
                </c:pt>
                <c:pt idx="2">
                  <c:v>2.8359499999999999E-2</c:v>
                </c:pt>
                <c:pt idx="3">
                  <c:v>3.91279E-2</c:v>
                </c:pt>
                <c:pt idx="4">
                  <c:v>4.1458000000000002E-2</c:v>
                </c:pt>
                <c:pt idx="5">
                  <c:v>4.0939700000000002E-2</c:v>
                </c:pt>
                <c:pt idx="6">
                  <c:v>4.4700499999999997E-2</c:v>
                </c:pt>
                <c:pt idx="7">
                  <c:v>4.8474099999999999E-2</c:v>
                </c:pt>
                <c:pt idx="8">
                  <c:v>5.1736900000000002E-2</c:v>
                </c:pt>
                <c:pt idx="9">
                  <c:v>5.51455E-2</c:v>
                </c:pt>
                <c:pt idx="10">
                  <c:v>5.6933200000000003E-2</c:v>
                </c:pt>
                <c:pt idx="11">
                  <c:v>5.9732199999999999E-2</c:v>
                </c:pt>
                <c:pt idx="12">
                  <c:v>5.4762699999999997E-2</c:v>
                </c:pt>
                <c:pt idx="13">
                  <c:v>5.5775999999999999E-2</c:v>
                </c:pt>
                <c:pt idx="14">
                  <c:v>5.3857099999999998E-2</c:v>
                </c:pt>
                <c:pt idx="15">
                  <c:v>4.9147400000000001E-2</c:v>
                </c:pt>
                <c:pt idx="16">
                  <c:v>4.6784899999999997E-2</c:v>
                </c:pt>
                <c:pt idx="17">
                  <c:v>4.5381699999999997E-2</c:v>
                </c:pt>
                <c:pt idx="18">
                  <c:v>4.2263500000000002E-2</c:v>
                </c:pt>
                <c:pt idx="19">
                  <c:v>4.1779299999999998E-2</c:v>
                </c:pt>
                <c:pt idx="20">
                  <c:v>3.9431399999999998E-2</c:v>
                </c:pt>
                <c:pt idx="21">
                  <c:v>3.63845E-2</c:v>
                </c:pt>
                <c:pt idx="22">
                  <c:v>3.0183600000000001E-2</c:v>
                </c:pt>
                <c:pt idx="23">
                  <c:v>2.50289E-2</c:v>
                </c:pt>
                <c:pt idx="24">
                  <c:v>2.5336399999999999E-2</c:v>
                </c:pt>
                <c:pt idx="25">
                  <c:v>1.9092899999999999E-2</c:v>
                </c:pt>
                <c:pt idx="26">
                  <c:v>1.7548000000000001E-2</c:v>
                </c:pt>
                <c:pt idx="27">
                  <c:v>1.5927400000000001E-2</c:v>
                </c:pt>
                <c:pt idx="28">
                  <c:v>1.5960800000000001E-2</c:v>
                </c:pt>
                <c:pt idx="29">
                  <c:v>1.8414300000000002E-2</c:v>
                </c:pt>
                <c:pt idx="30">
                  <c:v>1.8199799999999999E-2</c:v>
                </c:pt>
                <c:pt idx="31">
                  <c:v>1.8853399999999999E-2</c:v>
                </c:pt>
                <c:pt idx="32">
                  <c:v>2.0547699999999999E-2</c:v>
                </c:pt>
                <c:pt idx="33">
                  <c:v>2.0125000000000001E-2</c:v>
                </c:pt>
                <c:pt idx="34">
                  <c:v>2.1952099999999999E-2</c:v>
                </c:pt>
                <c:pt idx="35">
                  <c:v>2.8549999999999999E-2</c:v>
                </c:pt>
                <c:pt idx="36">
                  <c:v>2.6730799999999999E-2</c:v>
                </c:pt>
                <c:pt idx="37">
                  <c:v>3.3498E-2</c:v>
                </c:pt>
                <c:pt idx="38">
                  <c:v>3.5718699999999999E-2</c:v>
                </c:pt>
                <c:pt idx="39">
                  <c:v>3.7261000000000002E-2</c:v>
                </c:pt>
                <c:pt idx="40">
                  <c:v>3.7590600000000002E-2</c:v>
                </c:pt>
                <c:pt idx="41">
                  <c:v>3.58085E-2</c:v>
                </c:pt>
                <c:pt idx="42">
                  <c:v>3.6913500000000002E-2</c:v>
                </c:pt>
                <c:pt idx="43">
                  <c:v>3.09696E-2</c:v>
                </c:pt>
                <c:pt idx="44">
                  <c:v>2.9265099999999999E-2</c:v>
                </c:pt>
                <c:pt idx="45">
                  <c:v>3.6917800000000001E-2</c:v>
                </c:pt>
                <c:pt idx="46">
                  <c:v>3.6313999999999999E-2</c:v>
                </c:pt>
                <c:pt idx="47">
                  <c:v>2.8505300000000001E-2</c:v>
                </c:pt>
                <c:pt idx="48">
                  <c:v>2.9099900000000001E-2</c:v>
                </c:pt>
                <c:pt idx="49">
                  <c:v>2.6248299999999999E-2</c:v>
                </c:pt>
                <c:pt idx="50">
                  <c:v>2.4881500000000001E-2</c:v>
                </c:pt>
                <c:pt idx="51">
                  <c:v>2.5321799999999998E-2</c:v>
                </c:pt>
                <c:pt idx="52">
                  <c:v>2.8162800000000002E-2</c:v>
                </c:pt>
                <c:pt idx="53">
                  <c:v>2.71846E-2</c:v>
                </c:pt>
                <c:pt idx="54">
                  <c:v>2.8231099999999999E-2</c:v>
                </c:pt>
                <c:pt idx="55">
                  <c:v>3.3479200000000001E-2</c:v>
                </c:pt>
                <c:pt idx="56">
                  <c:v>3.35996E-2</c:v>
                </c:pt>
                <c:pt idx="57">
                  <c:v>2.7095000000000001E-2</c:v>
                </c:pt>
                <c:pt idx="58">
                  <c:v>3.0855400000000002E-2</c:v>
                </c:pt>
                <c:pt idx="59">
                  <c:v>3.3143400000000003E-2</c:v>
                </c:pt>
                <c:pt idx="60">
                  <c:v>4.0020899999999998E-2</c:v>
                </c:pt>
                <c:pt idx="61">
                  <c:v>3.8247400000000001E-2</c:v>
                </c:pt>
                <c:pt idx="62">
                  <c:v>3.7421999999999997E-2</c:v>
                </c:pt>
                <c:pt idx="63">
                  <c:v>3.2734100000000002E-2</c:v>
                </c:pt>
                <c:pt idx="64">
                  <c:v>2.7939800000000001E-2</c:v>
                </c:pt>
                <c:pt idx="65">
                  <c:v>3.1208900000000001E-2</c:v>
                </c:pt>
                <c:pt idx="66">
                  <c:v>2.8614500000000001E-2</c:v>
                </c:pt>
                <c:pt idx="67">
                  <c:v>2.5984899999999998E-2</c:v>
                </c:pt>
                <c:pt idx="68">
                  <c:v>2.66044E-2</c:v>
                </c:pt>
                <c:pt idx="69">
                  <c:v>2.9930499999999999E-2</c:v>
                </c:pt>
                <c:pt idx="70">
                  <c:v>3.01284E-2</c:v>
                </c:pt>
                <c:pt idx="71">
                  <c:v>3.2522000000000002E-2</c:v>
                </c:pt>
                <c:pt idx="72">
                  <c:v>3.0996300000000001E-2</c:v>
                </c:pt>
                <c:pt idx="73">
                  <c:v>3.5213399999999999E-2</c:v>
                </c:pt>
                <c:pt idx="74">
                  <c:v>4.8450699999999999E-2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8128"/>
        <c:axId val="83569664"/>
      </c:barChart>
      <c:dateAx>
        <c:axId val="83568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5696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356966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568128"/>
        <c:crosses val="autoZero"/>
        <c:crossBetween val="between"/>
        <c:majorUnit val="2.0000000000000004E-2"/>
        <c:minorUnit val="2.0000000000000005E-3"/>
      </c:valAx>
    </c:plotArea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158462</xdr:colOff>
      <xdr:row>0</xdr:row>
      <xdr:rowOff>31173</xdr:rowOff>
    </xdr:from>
    <xdr:to>
      <xdr:col>17</xdr:col>
      <xdr:colOff>615662</xdr:colOff>
      <xdr:row>2</xdr:row>
      <xdr:rowOff>183573</xdr:rowOff>
    </xdr:to>
    <xdr:sp macro="" textlink="">
      <xdr:nvSpPr>
        <xdr:cNvPr id="3" name="2 Flecha abajo"/>
        <xdr:cNvSpPr/>
      </xdr:nvSpPr>
      <xdr:spPr>
        <a:xfrm>
          <a:off x="11950412" y="3117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110987</xdr:colOff>
      <xdr:row>9</xdr:row>
      <xdr:rowOff>129208</xdr:rowOff>
    </xdr:from>
    <xdr:to>
      <xdr:col>15</xdr:col>
      <xdr:colOff>644387</xdr:colOff>
      <xdr:row>12</xdr:row>
      <xdr:rowOff>14908</xdr:rowOff>
    </xdr:to>
    <xdr:sp macro="" textlink="">
      <xdr:nvSpPr>
        <xdr:cNvPr id="15" name="14 Flecha abajo"/>
        <xdr:cNvSpPr/>
      </xdr:nvSpPr>
      <xdr:spPr>
        <a:xfrm rot="16200000">
          <a:off x="10966174" y="1805608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8</xdr:col>
      <xdr:colOff>161925</xdr:colOff>
      <xdr:row>32</xdr:row>
      <xdr:rowOff>23812</xdr:rowOff>
    </xdr:from>
    <xdr:to>
      <xdr:col>15</xdr:col>
      <xdr:colOff>513675</xdr:colOff>
      <xdr:row>47</xdr:row>
      <xdr:rowOff>46312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17</xdr:col>
      <xdr:colOff>132663</xdr:colOff>
      <xdr:row>32</xdr:row>
      <xdr:rowOff>39460</xdr:rowOff>
    </xdr:from>
    <xdr:to>
      <xdr:col>22</xdr:col>
      <xdr:colOff>817788</xdr:colOff>
      <xdr:row>47</xdr:row>
      <xdr:rowOff>61960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150477</xdr:colOff>
      <xdr:row>9</xdr:row>
      <xdr:rowOff>63234</xdr:rowOff>
    </xdr:from>
    <xdr:to>
      <xdr:col>22</xdr:col>
      <xdr:colOff>815993</xdr:colOff>
      <xdr:row>24</xdr:row>
      <xdr:rowOff>85734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0.92824</cdr:y>
    </cdr:from>
    <cdr:to>
      <cdr:x>1</cdr:x>
      <cdr:y>0.98544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46350"/>
          <a:ext cx="4572000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0.34686</cdr:x>
      <cdr:y>0.37207</cdr:y>
    </cdr:from>
    <cdr:to>
      <cdr:x>0.37371</cdr:x>
      <cdr:y>0.43491</cdr:y>
    </cdr:to>
    <cdr:sp macro="" textlink="">
      <cdr:nvSpPr>
        <cdr:cNvPr id="6" name="1 Flecha abajo"/>
        <cdr:cNvSpPr/>
      </cdr:nvSpPr>
      <cdr:spPr>
        <a:xfrm xmlns:a="http://schemas.openxmlformats.org/drawingml/2006/main">
          <a:off x="1856529" y="1071563"/>
          <a:ext cx="143721" cy="180976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0.17499</cdr:x>
      <cdr:y>0.2723</cdr:y>
    </cdr:from>
    <cdr:to>
      <cdr:x>0.19517</cdr:x>
      <cdr:y>0.3223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936625" y="784225"/>
          <a:ext cx="108011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0.87615</cdr:x>
      <cdr:y>0.48397</cdr:y>
    </cdr:from>
    <cdr:to>
      <cdr:x>0.89633</cdr:x>
      <cdr:y>0.53397</cdr:y>
    </cdr:to>
    <cdr:sp macro="" textlink="">
      <cdr:nvSpPr>
        <cdr:cNvPr id="12" name="1 Flecha abajo"/>
        <cdr:cNvSpPr/>
      </cdr:nvSpPr>
      <cdr:spPr>
        <a:xfrm xmlns:a="http://schemas.openxmlformats.org/drawingml/2006/main" rot="10800000">
          <a:off x="4689488" y="1393826"/>
          <a:ext cx="108011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0.52201</cdr:x>
      <cdr:y>0.40128</cdr:y>
    </cdr:from>
    <cdr:to>
      <cdr:x>0.54886</cdr:x>
      <cdr:y>0.46412</cdr:y>
    </cdr:to>
    <cdr:sp macro="" textlink="">
      <cdr:nvSpPr>
        <cdr:cNvPr id="8" name="1 Flecha abajo"/>
        <cdr:cNvSpPr/>
      </cdr:nvSpPr>
      <cdr:spPr>
        <a:xfrm xmlns:a="http://schemas.openxmlformats.org/drawingml/2006/main">
          <a:off x="2794000" y="1155700"/>
          <a:ext cx="143721" cy="180976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0.70531</cdr:x>
      <cdr:y>0.44097</cdr:y>
    </cdr:from>
    <cdr:to>
      <cdr:x>0.73216</cdr:x>
      <cdr:y>0.50381</cdr:y>
    </cdr:to>
    <cdr:sp macro="" textlink="">
      <cdr:nvSpPr>
        <cdr:cNvPr id="13" name="1 Flecha abajo"/>
        <cdr:cNvSpPr/>
      </cdr:nvSpPr>
      <cdr:spPr>
        <a:xfrm xmlns:a="http://schemas.openxmlformats.org/drawingml/2006/main">
          <a:off x="3775075" y="1270000"/>
          <a:ext cx="143721" cy="180976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0.93045</cdr:y>
    </cdr:from>
    <cdr:to>
      <cdr:x>1</cdr:x>
      <cdr:y>0.98493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9700"/>
          <a:ext cx="5393197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0.93248</cdr:y>
    </cdr:from>
    <cdr:to>
      <cdr:x>1</cdr:x>
      <cdr:y>0.98696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24149"/>
          <a:ext cx="5414909" cy="15916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N11" sqref="N1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5" t="s">
        <v>26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18" ht="19.5" customHeight="1" x14ac:dyDescent="0.25">
      <c r="B4" s="126" t="s">
        <v>43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2:18" ht="15" customHeight="1" x14ac:dyDescent="0.25">
      <c r="B5" s="127" t="s">
        <v>27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H18" sqref="H18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28" t="s">
        <v>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2:15" x14ac:dyDescent="0.25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2:15" x14ac:dyDescent="0.25"/>
    <row r="11" spans="2:15" x14ac:dyDescent="0.25">
      <c r="G11" s="5"/>
    </row>
    <row r="12" spans="2:15" x14ac:dyDescent="0.25">
      <c r="F12" s="5" t="s">
        <v>28</v>
      </c>
      <c r="G12" s="5"/>
      <c r="J12" s="2">
        <f>+IF(F12="","",0)</f>
        <v>0</v>
      </c>
    </row>
    <row r="13" spans="2:15" x14ac:dyDescent="0.25">
      <c r="G13" s="5" t="s">
        <v>29</v>
      </c>
      <c r="J13" s="2">
        <f>+IF(G13="","",1)</f>
        <v>1</v>
      </c>
    </row>
    <row r="14" spans="2:15" x14ac:dyDescent="0.25">
      <c r="G14" s="5" t="s">
        <v>30</v>
      </c>
      <c r="J14" s="2">
        <f>+IF(G14="","",2)</f>
        <v>2</v>
      </c>
    </row>
    <row r="15" spans="2:15" x14ac:dyDescent="0.25">
      <c r="G15" s="5" t="s">
        <v>31</v>
      </c>
      <c r="J15" s="2">
        <f>+IF(G15="","",3)</f>
        <v>3</v>
      </c>
    </row>
    <row r="16" spans="2:15" x14ac:dyDescent="0.25">
      <c r="G16" s="5" t="s">
        <v>32</v>
      </c>
      <c r="J16" s="2">
        <f>+IF(G16="","",4)</f>
        <v>4</v>
      </c>
    </row>
    <row r="17" spans="7:10" x14ac:dyDescent="0.25">
      <c r="G17" s="5" t="s">
        <v>33</v>
      </c>
      <c r="J17" s="2">
        <f>+IF(G17="","",5)</f>
        <v>5</v>
      </c>
    </row>
    <row r="18" spans="7:10" x14ac:dyDescent="0.25">
      <c r="G18" s="17"/>
      <c r="J18" s="2" t="str">
        <f>+IF(G18="","",6)</f>
        <v/>
      </c>
    </row>
    <row r="19" spans="7:10" x14ac:dyDescent="0.25">
      <c r="J19" s="2" t="str">
        <f>+IF(G19="","",7)</f>
        <v/>
      </c>
    </row>
    <row r="20" spans="7:10" x14ac:dyDescent="0.25">
      <c r="J20" s="2" t="str">
        <f>+IF(G20="","",8)</f>
        <v/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G13:G16 J12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26"/>
  <sheetViews>
    <sheetView zoomScaleNormal="100" workbookViewId="0">
      <selection activeCell="A13" sqref="A1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6" customWidth="1"/>
    <col min="18" max="18" width="14" style="6" customWidth="1"/>
    <col min="19" max="19" width="16.7109375" style="6" customWidth="1"/>
    <col min="20" max="20" width="13.85546875" style="6" customWidth="1"/>
    <col min="21" max="21" width="13.28515625" style="6" customWidth="1"/>
    <col min="22" max="22" width="12.85546875" style="6" customWidth="1"/>
    <col min="23" max="23" width="13.5703125" style="6" customWidth="1"/>
    <col min="24" max="24" width="1.7109375" style="6" customWidth="1"/>
    <col min="25" max="16384" width="11.42578125" style="3" hidden="1"/>
  </cols>
  <sheetData>
    <row r="1" spans="2:23" x14ac:dyDescent="0.25">
      <c r="B1" s="152" t="s">
        <v>44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7"/>
    </row>
    <row r="2" spans="2:23" x14ac:dyDescent="0.2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7"/>
    </row>
    <row r="3" spans="2:23" x14ac:dyDescent="0.25">
      <c r="B3" s="88" t="str">
        <f>+C7</f>
        <v>1. Variación % anualizada (doce últimos meses) del Índice General del Precios al Consumidor 2012-2016</v>
      </c>
      <c r="C3" s="89"/>
      <c r="D3" s="89"/>
      <c r="E3" s="89"/>
      <c r="F3" s="89"/>
      <c r="G3" s="89"/>
      <c r="H3" s="90"/>
      <c r="I3" s="89"/>
      <c r="J3" s="91" t="str">
        <f>+C54</f>
        <v>3. Variación % acumulada del Índice General del Precios al Consumidor, de enero a febrero 2011-2017</v>
      </c>
      <c r="K3" s="19"/>
      <c r="L3" s="19"/>
      <c r="M3" s="18"/>
      <c r="N3" s="19"/>
      <c r="O3" s="19"/>
      <c r="P3" s="19"/>
    </row>
    <row r="4" spans="2:23" x14ac:dyDescent="0.25">
      <c r="B4" s="88" t="str">
        <f>+C31</f>
        <v>2. Variación porcentual anual del IPC de las regiones del Norte</v>
      </c>
      <c r="C4" s="89"/>
      <c r="D4" s="89"/>
      <c r="E4" s="89"/>
      <c r="F4" s="89"/>
      <c r="G4" s="89"/>
      <c r="H4" s="90"/>
      <c r="I4" s="89"/>
      <c r="J4" s="91" t="str">
        <f>+G73</f>
        <v>4. Variación % mensual del Índice General del Precios al Consumidor</v>
      </c>
      <c r="K4" s="19"/>
      <c r="L4" s="19"/>
      <c r="M4" s="18"/>
      <c r="N4" s="19"/>
      <c r="O4" s="19"/>
      <c r="P4" s="19"/>
    </row>
    <row r="5" spans="2:23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23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R6" s="8"/>
      <c r="S6" s="9"/>
      <c r="T6" s="9"/>
      <c r="U6" s="9"/>
      <c r="V6" s="9"/>
      <c r="W6" s="10"/>
    </row>
    <row r="7" spans="2:23" x14ac:dyDescent="0.25">
      <c r="B7" s="24"/>
      <c r="C7" s="130" t="s">
        <v>48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5"/>
      <c r="R7" s="11"/>
      <c r="S7" s="12"/>
      <c r="T7" s="12"/>
      <c r="U7" s="12"/>
      <c r="V7" s="12"/>
      <c r="W7" s="13"/>
    </row>
    <row r="8" spans="2:23" x14ac:dyDescent="0.25">
      <c r="B8" s="2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5"/>
      <c r="R8" s="11"/>
      <c r="S8" s="12"/>
      <c r="T8" s="12"/>
      <c r="U8" s="12"/>
      <c r="V8" s="12"/>
      <c r="W8" s="13"/>
    </row>
    <row r="9" spans="2:23" ht="15" customHeight="1" x14ac:dyDescent="0.25">
      <c r="B9" s="24"/>
      <c r="C9" s="131" t="str">
        <f>+CONCATENATE("La variación anual de enero a diciembre 2016 en esta macro región registró una tasa de ",   FIXED(M16*100, 1 ), "%, impulsado por el aumento general en los precios del grupo ",D17, " que registró un incremento del ",FIXED(M17*100, 1 ), "% como principal grupo de consumo, cabe resaltar el aumento en los precios de  ", D21, " en ",FIXED(M21*100, 1 ), "%. Todos los grupos registraron alzas en sus respectivos Índices de precios.")</f>
        <v>La variación anual de enero a diciembre 2016 en esta macro región registró una tasa de 3.3%, impulsado por el aumento general en los precios del grupo Alimentos y bebidas que registró un incremento del 3.7% como principal grupo de consumo, cabe resaltar el aumento en los precios de  Cuidados y conservación de la salud en 4.8%. Todos los grupos registraron alzas en sus respectivos Índices de precios.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27"/>
      <c r="R9" s="11"/>
      <c r="S9" s="12"/>
      <c r="T9" s="12"/>
      <c r="U9" s="12"/>
      <c r="V9" s="12"/>
      <c r="W9" s="13"/>
    </row>
    <row r="10" spans="2:23" x14ac:dyDescent="0.25">
      <c r="B10" s="2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27"/>
      <c r="R10" s="11"/>
      <c r="S10" s="12"/>
      <c r="T10" s="12"/>
      <c r="U10" s="12"/>
      <c r="V10" s="12"/>
      <c r="W10" s="13"/>
    </row>
    <row r="11" spans="2:23" x14ac:dyDescent="0.25">
      <c r="B11" s="2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27"/>
      <c r="R11" s="11"/>
      <c r="S11" s="12"/>
      <c r="T11" s="12"/>
      <c r="U11" s="12"/>
      <c r="V11" s="12"/>
      <c r="W11" s="13"/>
    </row>
    <row r="12" spans="2:23" x14ac:dyDescent="0.25">
      <c r="B12" s="24"/>
      <c r="C12" s="28"/>
      <c r="D12" s="132" t="s">
        <v>41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28"/>
      <c r="P12" s="29"/>
      <c r="R12" s="11"/>
      <c r="S12" s="12"/>
      <c r="T12" s="12"/>
      <c r="U12" s="12"/>
      <c r="V12" s="12"/>
      <c r="W12" s="13"/>
    </row>
    <row r="13" spans="2:23" x14ac:dyDescent="0.25"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R13" s="11"/>
      <c r="S13" s="12"/>
      <c r="T13" s="12"/>
      <c r="U13" s="12"/>
      <c r="V13" s="12"/>
      <c r="W13" s="13"/>
    </row>
    <row r="14" spans="2:23" x14ac:dyDescent="0.25">
      <c r="B14" s="24"/>
      <c r="C14" s="28"/>
      <c r="D14" s="133" t="s">
        <v>5</v>
      </c>
      <c r="E14" s="134"/>
      <c r="F14" s="134"/>
      <c r="G14" s="135"/>
      <c r="H14" s="139" t="s">
        <v>46</v>
      </c>
      <c r="I14" s="140"/>
      <c r="J14" s="140"/>
      <c r="K14" s="140"/>
      <c r="L14" s="140"/>
      <c r="M14" s="141"/>
      <c r="N14" s="106"/>
      <c r="O14" s="28"/>
      <c r="P14" s="29"/>
      <c r="R14" s="11"/>
      <c r="S14" s="12"/>
      <c r="T14" s="12"/>
      <c r="U14" s="12"/>
      <c r="V14" s="12"/>
      <c r="W14" s="13"/>
    </row>
    <row r="15" spans="2:23" x14ac:dyDescent="0.25">
      <c r="B15" s="24"/>
      <c r="C15" s="28"/>
      <c r="D15" s="136"/>
      <c r="E15" s="137"/>
      <c r="F15" s="137"/>
      <c r="G15" s="138"/>
      <c r="H15" s="94">
        <v>2011</v>
      </c>
      <c r="I15" s="47">
        <v>2012</v>
      </c>
      <c r="J15" s="47">
        <v>2013</v>
      </c>
      <c r="K15" s="47">
        <v>2014</v>
      </c>
      <c r="L15" s="47">
        <v>2015</v>
      </c>
      <c r="M15" s="108">
        <v>2016</v>
      </c>
      <c r="N15" s="107"/>
      <c r="O15" s="28"/>
      <c r="P15" s="29"/>
      <c r="R15" s="11"/>
      <c r="S15" s="12"/>
      <c r="T15" s="12"/>
      <c r="U15" s="12"/>
      <c r="V15" s="12"/>
      <c r="W15" s="13"/>
    </row>
    <row r="16" spans="2:23" x14ac:dyDescent="0.25">
      <c r="B16" s="24"/>
      <c r="C16" s="28"/>
      <c r="D16" s="109" t="s">
        <v>6</v>
      </c>
      <c r="E16" s="48"/>
      <c r="F16" s="48"/>
      <c r="G16" s="48"/>
      <c r="H16" s="76">
        <v>5.9732199999999999E-2</v>
      </c>
      <c r="I16" s="77">
        <v>2.50289E-2</v>
      </c>
      <c r="J16" s="76">
        <v>2.8549999999999999E-2</v>
      </c>
      <c r="K16" s="76">
        <v>2.8505300000000001E-2</v>
      </c>
      <c r="L16" s="76">
        <v>3.3143400000000003E-2</v>
      </c>
      <c r="M16" s="98">
        <v>3.2522000000000002E-2</v>
      </c>
      <c r="N16" s="55"/>
      <c r="O16" s="28"/>
      <c r="P16" s="29"/>
      <c r="R16" s="11"/>
      <c r="S16" s="12"/>
      <c r="T16" s="12"/>
      <c r="U16" s="12"/>
      <c r="V16" s="12"/>
      <c r="W16" s="13"/>
    </row>
    <row r="17" spans="2:23" x14ac:dyDescent="0.25">
      <c r="B17" s="24"/>
      <c r="C17" s="28"/>
      <c r="D17" s="110" t="s">
        <v>7</v>
      </c>
      <c r="E17" s="49"/>
      <c r="F17" s="49"/>
      <c r="G17" s="49"/>
      <c r="H17" s="78">
        <v>8.3666699999999997E-2</v>
      </c>
      <c r="I17" s="78">
        <v>3.4598900000000002E-2</v>
      </c>
      <c r="J17" s="78">
        <v>2.7570899999999999E-2</v>
      </c>
      <c r="K17" s="78">
        <v>3.5072699999999998E-2</v>
      </c>
      <c r="L17" s="78">
        <v>4.5396100000000002E-2</v>
      </c>
      <c r="M17" s="111">
        <v>3.6882999999999999E-2</v>
      </c>
      <c r="N17" s="36"/>
      <c r="O17" s="28"/>
      <c r="P17" s="29"/>
      <c r="R17" s="11"/>
      <c r="S17" s="12"/>
      <c r="T17" s="12"/>
      <c r="U17" s="12"/>
      <c r="V17" s="12"/>
      <c r="W17" s="13"/>
    </row>
    <row r="18" spans="2:23" x14ac:dyDescent="0.25">
      <c r="B18" s="24"/>
      <c r="C18" s="28"/>
      <c r="D18" s="110" t="s">
        <v>8</v>
      </c>
      <c r="E18" s="49"/>
      <c r="F18" s="49"/>
      <c r="G18" s="49"/>
      <c r="H18" s="78">
        <v>5.1694400000000001E-2</v>
      </c>
      <c r="I18" s="78">
        <v>1.9000300000000001E-2</v>
      </c>
      <c r="J18" s="78">
        <v>9.7850999999999997E-3</v>
      </c>
      <c r="K18" s="78">
        <v>1.2687E-2</v>
      </c>
      <c r="L18" s="78">
        <v>1.7932799999999999E-2</v>
      </c>
      <c r="M18" s="111">
        <v>3.3214399999999998E-2</v>
      </c>
      <c r="N18" s="36"/>
      <c r="O18" s="28"/>
      <c r="P18" s="29"/>
      <c r="R18" s="11"/>
      <c r="S18" s="12"/>
      <c r="T18" s="12"/>
      <c r="U18" s="12"/>
      <c r="V18" s="12"/>
      <c r="W18" s="13"/>
    </row>
    <row r="19" spans="2:23" x14ac:dyDescent="0.25">
      <c r="B19" s="24"/>
      <c r="C19" s="28"/>
      <c r="D19" s="110" t="s">
        <v>12</v>
      </c>
      <c r="E19" s="49"/>
      <c r="F19" s="49"/>
      <c r="G19" s="49"/>
      <c r="H19" s="78">
        <v>3.1584000000000001E-2</v>
      </c>
      <c r="I19" s="78">
        <v>2.1062299999999999E-2</v>
      </c>
      <c r="J19" s="78">
        <v>5.2000900000000003E-2</v>
      </c>
      <c r="K19" s="78">
        <v>3.2264399999999999E-2</v>
      </c>
      <c r="L19" s="78">
        <v>6.4773999999999998E-2</v>
      </c>
      <c r="M19" s="111">
        <v>3.23062E-2</v>
      </c>
      <c r="N19" s="36"/>
      <c r="O19" s="28"/>
      <c r="P19" s="29"/>
      <c r="R19" s="11"/>
      <c r="S19" s="12"/>
      <c r="T19" s="12"/>
      <c r="U19" s="12"/>
      <c r="V19" s="12"/>
      <c r="W19" s="13"/>
    </row>
    <row r="20" spans="2:23" x14ac:dyDescent="0.25">
      <c r="B20" s="24"/>
      <c r="C20" s="28"/>
      <c r="D20" s="110" t="s">
        <v>13</v>
      </c>
      <c r="E20" s="49"/>
      <c r="F20" s="49"/>
      <c r="G20" s="49"/>
      <c r="H20" s="78">
        <v>3.7685499999999997E-2</v>
      </c>
      <c r="I20" s="78">
        <v>2.81211E-2</v>
      </c>
      <c r="J20" s="78">
        <v>2.4994599999999999E-2</v>
      </c>
      <c r="K20" s="78">
        <v>2.0733499999999998E-2</v>
      </c>
      <c r="L20" s="78">
        <v>1.9572800000000001E-2</v>
      </c>
      <c r="M20" s="111">
        <v>3.0448699999999999E-2</v>
      </c>
      <c r="N20" s="36"/>
      <c r="O20" s="28"/>
      <c r="P20" s="29"/>
      <c r="R20" s="11"/>
      <c r="S20" s="12"/>
      <c r="T20" s="12"/>
      <c r="U20" s="12"/>
      <c r="V20" s="12"/>
      <c r="W20" s="13"/>
    </row>
    <row r="21" spans="2:23" x14ac:dyDescent="0.25">
      <c r="B21" s="24"/>
      <c r="C21" s="28"/>
      <c r="D21" s="110" t="s">
        <v>9</v>
      </c>
      <c r="E21" s="49"/>
      <c r="F21" s="49"/>
      <c r="G21" s="49"/>
      <c r="H21" s="78">
        <v>6.7627E-3</v>
      </c>
      <c r="I21" s="78">
        <v>2.3577600000000001E-2</v>
      </c>
      <c r="J21" s="78">
        <v>1.9351199999999999E-2</v>
      </c>
      <c r="K21" s="78">
        <v>3.3400600000000003E-2</v>
      </c>
      <c r="L21" s="78">
        <v>3.3279499999999997E-2</v>
      </c>
      <c r="M21" s="111">
        <v>4.7873400000000003E-2</v>
      </c>
      <c r="N21" s="36"/>
      <c r="O21" s="28"/>
      <c r="P21" s="29"/>
      <c r="R21" s="11"/>
      <c r="S21" s="12"/>
      <c r="T21" s="12"/>
      <c r="U21" s="12"/>
      <c r="V21" s="12"/>
      <c r="W21" s="13"/>
    </row>
    <row r="22" spans="2:23" x14ac:dyDescent="0.25">
      <c r="B22" s="24"/>
      <c r="C22" s="28"/>
      <c r="D22" s="110" t="s">
        <v>10</v>
      </c>
      <c r="E22" s="49"/>
      <c r="F22" s="49"/>
      <c r="G22" s="49"/>
      <c r="H22" s="78">
        <v>7.8242599999999995E-2</v>
      </c>
      <c r="I22" s="78">
        <v>1.30878E-2</v>
      </c>
      <c r="J22" s="78">
        <v>3.7868199999999998E-2</v>
      </c>
      <c r="K22" s="78">
        <v>1.6540599999999999E-2</v>
      </c>
      <c r="L22" s="78">
        <v>1.0231999999999999E-3</v>
      </c>
      <c r="M22" s="111">
        <v>3.6269000000000002E-3</v>
      </c>
      <c r="N22" s="36"/>
      <c r="O22" s="28"/>
      <c r="P22" s="29"/>
      <c r="R22" s="11"/>
      <c r="S22" s="12"/>
      <c r="T22" s="12"/>
      <c r="U22" s="12"/>
      <c r="V22" s="12"/>
      <c r="W22" s="13"/>
    </row>
    <row r="23" spans="2:23" x14ac:dyDescent="0.25">
      <c r="B23" s="24"/>
      <c r="C23" s="28"/>
      <c r="D23" s="110" t="s">
        <v>14</v>
      </c>
      <c r="E23" s="49"/>
      <c r="F23" s="49"/>
      <c r="G23" s="49"/>
      <c r="H23" s="78">
        <v>1.8461600000000002E-2</v>
      </c>
      <c r="I23" s="78">
        <v>1.1312300000000001E-2</v>
      </c>
      <c r="J23" s="78">
        <v>2.2737299999999998E-2</v>
      </c>
      <c r="K23" s="78">
        <v>2.6090800000000001E-2</v>
      </c>
      <c r="L23" s="78">
        <v>2.4620199999999998E-2</v>
      </c>
      <c r="M23" s="111">
        <v>3.58102E-2</v>
      </c>
      <c r="N23" s="36"/>
      <c r="O23" s="28"/>
      <c r="P23" s="29"/>
      <c r="R23" s="11"/>
      <c r="S23" s="12"/>
      <c r="T23" s="12"/>
      <c r="U23" s="12"/>
      <c r="V23" s="12"/>
      <c r="W23" s="13"/>
    </row>
    <row r="24" spans="2:23" x14ac:dyDescent="0.25">
      <c r="B24" s="24"/>
      <c r="C24" s="28"/>
      <c r="D24" s="112" t="s">
        <v>11</v>
      </c>
      <c r="E24" s="113"/>
      <c r="F24" s="113"/>
      <c r="G24" s="113"/>
      <c r="H24" s="114">
        <v>4.4941399999999999E-2</v>
      </c>
      <c r="I24" s="114">
        <v>2.41724E-2</v>
      </c>
      <c r="J24" s="114">
        <v>2.22125E-2</v>
      </c>
      <c r="K24" s="114">
        <v>2.8937299999999999E-2</v>
      </c>
      <c r="L24" s="114">
        <v>2.5707399999999998E-2</v>
      </c>
      <c r="M24" s="115">
        <v>5.20242E-2</v>
      </c>
      <c r="N24" s="36"/>
      <c r="O24" s="28"/>
      <c r="P24" s="29"/>
      <c r="R24" s="11"/>
      <c r="S24" s="12"/>
      <c r="T24" s="12"/>
      <c r="U24" s="12"/>
      <c r="V24" s="12"/>
      <c r="W24" s="13"/>
    </row>
    <row r="25" spans="2:23" x14ac:dyDescent="0.25">
      <c r="B25" s="24"/>
      <c r="C25" s="28"/>
      <c r="D25" s="129" t="s">
        <v>42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53"/>
      <c r="O25" s="28"/>
      <c r="P25" s="29"/>
      <c r="R25" s="11"/>
      <c r="S25" s="12"/>
      <c r="T25" s="12"/>
      <c r="U25" s="12"/>
      <c r="V25" s="12"/>
      <c r="W25" s="13"/>
    </row>
    <row r="26" spans="2:23" x14ac:dyDescent="0.25">
      <c r="B26" s="24"/>
      <c r="C26" s="28"/>
      <c r="D26" s="81" t="s">
        <v>47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8"/>
      <c r="P26" s="29"/>
      <c r="R26" s="11"/>
      <c r="S26" s="12"/>
      <c r="T26" s="12"/>
      <c r="U26" s="12"/>
      <c r="V26" s="12"/>
      <c r="W26" s="13"/>
    </row>
    <row r="27" spans="2:23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R27" s="14"/>
      <c r="S27" s="15"/>
      <c r="T27" s="15"/>
      <c r="U27" s="15"/>
      <c r="V27" s="15"/>
      <c r="W27" s="16"/>
    </row>
    <row r="28" spans="2:23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23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23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R30" s="8"/>
      <c r="S30" s="9"/>
      <c r="T30" s="9"/>
      <c r="U30" s="9"/>
      <c r="V30" s="9"/>
      <c r="W30" s="10"/>
    </row>
    <row r="31" spans="2:23" x14ac:dyDescent="0.25">
      <c r="B31" s="24"/>
      <c r="C31" s="130" t="s">
        <v>49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  <c r="R31" s="11"/>
      <c r="S31" s="12"/>
      <c r="T31" s="12"/>
      <c r="U31" s="12"/>
      <c r="V31" s="12"/>
      <c r="W31" s="13"/>
    </row>
    <row r="32" spans="2:23" x14ac:dyDescent="0.25">
      <c r="B32" s="2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9"/>
      <c r="R32" s="11"/>
      <c r="S32" s="12"/>
      <c r="T32" s="12"/>
      <c r="U32" s="12"/>
      <c r="V32" s="12"/>
      <c r="W32" s="13"/>
    </row>
    <row r="33" spans="2:23" ht="15" customHeight="1" x14ac:dyDescent="0.25">
      <c r="B33" s="24"/>
      <c r="C33" s="145"/>
      <c r="D33" s="145"/>
      <c r="E33" s="145"/>
      <c r="F33" s="145"/>
      <c r="G33" s="33"/>
      <c r="H33" s="33"/>
      <c r="I33" s="33"/>
      <c r="J33" s="33"/>
      <c r="K33" s="33"/>
      <c r="L33" s="33"/>
      <c r="M33" s="33"/>
      <c r="N33" s="33"/>
      <c r="O33" s="33"/>
      <c r="P33" s="29"/>
      <c r="R33" s="11"/>
      <c r="S33" s="12"/>
      <c r="T33" s="12"/>
      <c r="U33" s="12"/>
      <c r="V33" s="12"/>
      <c r="W33" s="13"/>
    </row>
    <row r="34" spans="2:23" x14ac:dyDescent="0.25">
      <c r="B34" s="24"/>
      <c r="C34" s="145"/>
      <c r="D34" s="145"/>
      <c r="E34" s="145"/>
      <c r="F34" s="145"/>
      <c r="G34" s="33"/>
      <c r="H34" s="33"/>
      <c r="I34" s="33"/>
      <c r="J34" s="33"/>
      <c r="K34" s="33"/>
      <c r="L34" s="33"/>
      <c r="M34" s="33"/>
      <c r="N34" s="33"/>
      <c r="O34" s="33"/>
      <c r="P34" s="29"/>
      <c r="R34" s="11"/>
      <c r="S34" s="12"/>
      <c r="T34" s="12"/>
      <c r="U34" s="12"/>
      <c r="V34" s="12"/>
      <c r="W34" s="13"/>
    </row>
    <row r="35" spans="2:23" x14ac:dyDescent="0.25">
      <c r="B35" s="24"/>
      <c r="C35" s="145"/>
      <c r="D35" s="145"/>
      <c r="E35" s="145"/>
      <c r="F35" s="145"/>
      <c r="G35" s="28"/>
      <c r="H35" s="28"/>
      <c r="I35" s="28"/>
      <c r="J35" s="28"/>
      <c r="K35" s="28"/>
      <c r="L35" s="28"/>
      <c r="M35" s="28"/>
      <c r="N35" s="28"/>
      <c r="O35" s="28"/>
      <c r="P35" s="29"/>
      <c r="R35" s="11"/>
      <c r="S35" s="12"/>
      <c r="T35" s="12"/>
      <c r="U35" s="12"/>
      <c r="V35" s="12"/>
      <c r="W35" s="13"/>
    </row>
    <row r="36" spans="2:23" x14ac:dyDescent="0.25">
      <c r="B36" s="24"/>
      <c r="C36" s="142" t="s">
        <v>25</v>
      </c>
      <c r="D36" s="143"/>
      <c r="E36" s="143"/>
      <c r="F36" s="143"/>
      <c r="G36" s="20"/>
      <c r="H36" s="20"/>
      <c r="I36" s="20"/>
      <c r="J36" s="20"/>
      <c r="K36" s="34"/>
      <c r="L36" s="20"/>
      <c r="M36" s="20"/>
      <c r="N36" s="20"/>
      <c r="O36" s="20"/>
      <c r="P36" s="29"/>
      <c r="R36" s="11"/>
      <c r="S36" s="12"/>
      <c r="T36" s="12"/>
      <c r="U36" s="12"/>
      <c r="V36" s="12"/>
      <c r="W36" s="13"/>
    </row>
    <row r="37" spans="2:23" x14ac:dyDescent="0.25">
      <c r="B37" s="24"/>
      <c r="C37" s="144"/>
      <c r="D37" s="144"/>
      <c r="E37" s="144"/>
      <c r="F37" s="144"/>
      <c r="G37" s="20"/>
      <c r="H37" s="20"/>
      <c r="I37" s="20"/>
      <c r="J37" s="20"/>
      <c r="K37" s="28"/>
      <c r="L37" s="20"/>
      <c r="M37" s="20"/>
      <c r="N37" s="20"/>
      <c r="O37" s="20"/>
      <c r="P37" s="29"/>
      <c r="R37" s="11"/>
      <c r="S37" s="12"/>
      <c r="T37" s="12"/>
      <c r="U37" s="12"/>
      <c r="V37" s="12"/>
      <c r="W37" s="13"/>
    </row>
    <row r="38" spans="2:23" x14ac:dyDescent="0.25">
      <c r="B38" s="24"/>
      <c r="C38" s="82" t="s">
        <v>1</v>
      </c>
      <c r="D38" s="83">
        <v>2015</v>
      </c>
      <c r="E38" s="83">
        <v>2016</v>
      </c>
      <c r="F38" s="83" t="s">
        <v>24</v>
      </c>
      <c r="G38" s="20"/>
      <c r="H38" s="20"/>
      <c r="I38" s="20"/>
      <c r="J38" s="20"/>
      <c r="K38" s="35"/>
      <c r="L38" s="20"/>
      <c r="M38" s="20"/>
      <c r="N38" s="20"/>
      <c r="O38" s="20"/>
      <c r="P38" s="29"/>
      <c r="R38" s="11"/>
      <c r="S38" s="12"/>
      <c r="T38" s="12"/>
      <c r="U38" s="12"/>
      <c r="V38" s="12"/>
      <c r="W38" s="13"/>
    </row>
    <row r="39" spans="2:23" x14ac:dyDescent="0.25">
      <c r="B39" s="24"/>
      <c r="C39" s="123" t="s">
        <v>30</v>
      </c>
      <c r="D39" s="100">
        <v>2.9795200000000001E-2</v>
      </c>
      <c r="E39" s="100">
        <v>4.0933799999999999E-2</v>
      </c>
      <c r="F39" s="103">
        <f>+(E39-D39)*100</f>
        <v>1.1138599999999999</v>
      </c>
      <c r="G39" s="20"/>
      <c r="H39" s="20"/>
      <c r="I39" s="20"/>
      <c r="J39" s="20"/>
      <c r="K39" s="36"/>
      <c r="L39" s="20"/>
      <c r="M39" s="20"/>
      <c r="N39" s="20"/>
      <c r="O39" s="20"/>
      <c r="P39" s="29"/>
      <c r="R39" s="11"/>
      <c r="S39" s="12"/>
      <c r="T39" s="12"/>
      <c r="U39" s="12"/>
      <c r="V39" s="12"/>
      <c r="W39" s="13"/>
    </row>
    <row r="40" spans="2:23" x14ac:dyDescent="0.25">
      <c r="B40" s="24"/>
      <c r="C40" s="84" t="s">
        <v>31</v>
      </c>
      <c r="D40" s="101">
        <v>3.7871200000000001E-2</v>
      </c>
      <c r="E40" s="101">
        <v>3.3676299999999999E-2</v>
      </c>
      <c r="F40" s="104">
        <f>+(E40-D40)*100</f>
        <v>-0.41949000000000014</v>
      </c>
      <c r="G40" s="20"/>
      <c r="H40" s="20"/>
      <c r="I40" s="20"/>
      <c r="J40" s="20"/>
      <c r="K40" s="36"/>
      <c r="L40" s="20"/>
      <c r="M40" s="20"/>
      <c r="N40" s="20"/>
      <c r="O40" s="20"/>
      <c r="P40" s="29"/>
      <c r="R40" s="11"/>
      <c r="S40" s="12"/>
      <c r="T40" s="12"/>
      <c r="U40" s="12"/>
      <c r="V40" s="12"/>
      <c r="W40" s="13"/>
    </row>
    <row r="41" spans="2:23" x14ac:dyDescent="0.25">
      <c r="B41" s="24"/>
      <c r="C41" s="84" t="s">
        <v>32</v>
      </c>
      <c r="D41" s="101">
        <v>3.8237300000000002E-2</v>
      </c>
      <c r="E41" s="101">
        <v>3.1934499999999998E-2</v>
      </c>
      <c r="F41" s="104">
        <f>+(E41-D41)*100</f>
        <v>-0.6302800000000004</v>
      </c>
      <c r="G41" s="20"/>
      <c r="H41" s="20"/>
      <c r="I41" s="20"/>
      <c r="J41" s="20"/>
      <c r="K41" s="36"/>
      <c r="L41" s="20"/>
      <c r="M41" s="20"/>
      <c r="N41" s="20"/>
      <c r="O41" s="20"/>
      <c r="P41" s="29"/>
      <c r="R41" s="11"/>
      <c r="S41" s="12"/>
      <c r="T41" s="12"/>
      <c r="U41" s="12"/>
      <c r="V41" s="12"/>
      <c r="W41" s="13"/>
    </row>
    <row r="42" spans="2:23" x14ac:dyDescent="0.25">
      <c r="B42" s="24"/>
      <c r="C42" s="80" t="s">
        <v>33</v>
      </c>
      <c r="D42" s="101">
        <v>3.5555900000000001E-2</v>
      </c>
      <c r="E42" s="101">
        <v>2.9477199999999999E-2</v>
      </c>
      <c r="F42" s="104">
        <f>+(E42-D42)*100</f>
        <v>-0.60787000000000024</v>
      </c>
      <c r="G42" s="20"/>
      <c r="H42" s="20"/>
      <c r="I42" s="20"/>
      <c r="J42" s="20"/>
      <c r="K42" s="36"/>
      <c r="L42" s="20"/>
      <c r="M42" s="20"/>
      <c r="N42" s="20"/>
      <c r="O42" s="20"/>
      <c r="P42" s="29"/>
      <c r="R42" s="11"/>
      <c r="S42" s="12"/>
      <c r="T42" s="12"/>
      <c r="U42" s="12"/>
      <c r="V42" s="12"/>
      <c r="W42" s="13"/>
    </row>
    <row r="43" spans="2:23" x14ac:dyDescent="0.25">
      <c r="B43" s="24"/>
      <c r="C43" s="85" t="s">
        <v>29</v>
      </c>
      <c r="D43" s="102">
        <v>2.3959299999999999E-2</v>
      </c>
      <c r="E43" s="102">
        <v>2.6428799999999999E-2</v>
      </c>
      <c r="F43" s="105">
        <f>+(E43-D43)*100</f>
        <v>0.24694999999999995</v>
      </c>
      <c r="G43" s="20"/>
      <c r="H43" s="20"/>
      <c r="I43" s="20"/>
      <c r="J43" s="20"/>
      <c r="K43" s="36"/>
      <c r="L43" s="20"/>
      <c r="M43" s="20"/>
      <c r="N43" s="20"/>
      <c r="O43" s="20"/>
      <c r="P43" s="29"/>
      <c r="R43" s="11"/>
      <c r="S43" s="12"/>
      <c r="T43" s="12"/>
      <c r="U43" s="12"/>
      <c r="V43" s="12"/>
      <c r="W43" s="13"/>
    </row>
    <row r="44" spans="2:23" x14ac:dyDescent="0.25">
      <c r="B44" s="24"/>
      <c r="C44" s="86" t="s">
        <v>22</v>
      </c>
      <c r="D44" s="36"/>
      <c r="E44" s="36"/>
      <c r="F44" s="36"/>
      <c r="G44" s="20"/>
      <c r="H44" s="20"/>
      <c r="I44" s="20"/>
      <c r="J44" s="20"/>
      <c r="K44" s="36"/>
      <c r="L44" s="20"/>
      <c r="M44" s="20"/>
      <c r="N44" s="20"/>
      <c r="O44" s="20"/>
      <c r="P44" s="29"/>
      <c r="R44" s="11"/>
      <c r="S44" s="12"/>
      <c r="T44" s="12"/>
      <c r="U44" s="12"/>
      <c r="V44" s="12"/>
      <c r="W44" s="13"/>
    </row>
    <row r="45" spans="2:23" x14ac:dyDescent="0.25">
      <c r="B45" s="24"/>
      <c r="C45" s="87" t="s">
        <v>23</v>
      </c>
      <c r="D45" s="36"/>
      <c r="E45" s="36"/>
      <c r="F45" s="36"/>
      <c r="G45" s="20"/>
      <c r="H45" s="20"/>
      <c r="I45" s="20"/>
      <c r="J45" s="20"/>
      <c r="K45" s="36"/>
      <c r="L45" s="20"/>
      <c r="M45" s="20"/>
      <c r="N45" s="20"/>
      <c r="O45" s="20"/>
      <c r="P45" s="29"/>
      <c r="R45" s="11"/>
      <c r="S45" s="12"/>
      <c r="T45" s="12"/>
      <c r="U45" s="12"/>
      <c r="V45" s="12"/>
      <c r="W45" s="13"/>
    </row>
    <row r="46" spans="2:23" x14ac:dyDescent="0.25">
      <c r="B46" s="24"/>
      <c r="C46" s="19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9"/>
      <c r="R46" s="11"/>
      <c r="S46" s="12"/>
      <c r="T46" s="12"/>
      <c r="U46" s="12"/>
      <c r="V46" s="12"/>
      <c r="W46" s="13"/>
    </row>
    <row r="47" spans="2:23" x14ac:dyDescent="0.25">
      <c r="B47" s="24"/>
      <c r="C47" s="1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9"/>
      <c r="R47" s="11"/>
      <c r="S47" s="12"/>
      <c r="T47" s="12"/>
      <c r="U47" s="12"/>
      <c r="V47" s="12"/>
      <c r="W47" s="13"/>
    </row>
    <row r="48" spans="2:23" x14ac:dyDescent="0.25">
      <c r="B48" s="24"/>
      <c r="C48" s="19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9"/>
      <c r="R48" s="11"/>
      <c r="S48" s="12"/>
      <c r="T48" s="12"/>
      <c r="U48" s="12"/>
      <c r="V48" s="12"/>
      <c r="W48" s="13"/>
    </row>
    <row r="49" spans="2:23" x14ac:dyDescent="0.25">
      <c r="B49" s="2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9"/>
      <c r="R49" s="11"/>
      <c r="S49" s="12"/>
      <c r="T49" s="12"/>
      <c r="U49" s="12"/>
      <c r="V49" s="12"/>
      <c r="W49" s="13"/>
    </row>
    <row r="50" spans="2:23" x14ac:dyDescent="0.25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R50" s="14"/>
      <c r="S50" s="15"/>
      <c r="T50" s="15"/>
      <c r="U50" s="15"/>
      <c r="V50" s="15"/>
      <c r="W50" s="16"/>
    </row>
    <row r="51" spans="2:23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23" x14ac:dyDescent="0.25">
      <c r="B52" s="20"/>
      <c r="H52" s="20"/>
      <c r="I52" s="20"/>
      <c r="J52" s="20"/>
      <c r="K52" s="20"/>
      <c r="L52" s="20"/>
      <c r="M52" s="20"/>
      <c r="N52" s="20"/>
      <c r="O52" s="20"/>
      <c r="P52" s="20"/>
      <c r="S52" s="120">
        <v>40544</v>
      </c>
      <c r="T52" s="121">
        <v>2.4465600000000001E-2</v>
      </c>
    </row>
    <row r="53" spans="2:23" x14ac:dyDescent="0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S53" s="120">
        <v>40575</v>
      </c>
      <c r="T53" s="121">
        <v>2.4740499999999999E-2</v>
      </c>
    </row>
    <row r="54" spans="2:23" x14ac:dyDescent="0.25">
      <c r="B54" s="24"/>
      <c r="C54" s="130" t="s">
        <v>51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29"/>
      <c r="S54" s="120">
        <v>40603</v>
      </c>
      <c r="T54" s="121">
        <v>2.8359499999999999E-2</v>
      </c>
    </row>
    <row r="55" spans="2:23" x14ac:dyDescent="0.25">
      <c r="B55" s="2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9"/>
      <c r="S55" s="120">
        <v>40634</v>
      </c>
      <c r="T55" s="121">
        <v>3.91279E-2</v>
      </c>
    </row>
    <row r="56" spans="2:23" x14ac:dyDescent="0.25">
      <c r="B56" s="24"/>
      <c r="D56" s="57"/>
      <c r="E56" s="132" t="s">
        <v>50</v>
      </c>
      <c r="F56" s="132"/>
      <c r="G56" s="132"/>
      <c r="H56" s="132"/>
      <c r="I56" s="132"/>
      <c r="J56" s="132"/>
      <c r="K56" s="132"/>
      <c r="L56" s="132"/>
      <c r="M56" s="57"/>
      <c r="N56" s="57"/>
      <c r="O56" s="57"/>
      <c r="P56" s="29"/>
      <c r="S56" s="120">
        <v>40664</v>
      </c>
      <c r="T56" s="121">
        <v>4.1458000000000002E-2</v>
      </c>
    </row>
    <row r="57" spans="2:23" x14ac:dyDescent="0.25">
      <c r="B57" s="2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S57" s="120">
        <v>40695</v>
      </c>
      <c r="T57" s="121">
        <v>4.0939700000000002E-2</v>
      </c>
    </row>
    <row r="58" spans="2:23" x14ac:dyDescent="0.25">
      <c r="B58" s="24"/>
      <c r="E58" s="60" t="s">
        <v>0</v>
      </c>
      <c r="F58" s="61"/>
      <c r="G58" s="58">
        <v>2011</v>
      </c>
      <c r="H58" s="52">
        <v>2012</v>
      </c>
      <c r="I58" s="52">
        <v>2013</v>
      </c>
      <c r="J58" s="52">
        <v>2014</v>
      </c>
      <c r="K58" s="52">
        <v>2015</v>
      </c>
      <c r="L58" s="52">
        <v>2016</v>
      </c>
      <c r="M58" s="56">
        <v>2017</v>
      </c>
      <c r="N58" s="54"/>
      <c r="O58" s="54"/>
      <c r="P58" s="29"/>
      <c r="S58" s="120">
        <v>40725</v>
      </c>
      <c r="T58" s="121">
        <v>4.4700499999999997E-2</v>
      </c>
    </row>
    <row r="59" spans="2:23" x14ac:dyDescent="0.25">
      <c r="B59" s="24"/>
      <c r="E59" s="62" t="s">
        <v>15</v>
      </c>
      <c r="F59" s="63"/>
      <c r="G59" s="77">
        <v>1.8065299999999999E-2</v>
      </c>
      <c r="H59" s="76">
        <v>1.24844E-2</v>
      </c>
      <c r="I59" s="76">
        <v>5.1361000000000002E-3</v>
      </c>
      <c r="J59" s="76">
        <v>1.2112899999999999E-2</v>
      </c>
      <c r="K59" s="76">
        <v>8.5611999999999997E-3</v>
      </c>
      <c r="L59" s="76">
        <v>1.27029E-2</v>
      </c>
      <c r="M59" s="98">
        <v>2.8169099999999999E-2</v>
      </c>
      <c r="N59" s="55"/>
      <c r="O59" s="55"/>
      <c r="P59" s="43"/>
      <c r="S59" s="120">
        <v>40756</v>
      </c>
      <c r="T59" s="121">
        <v>4.8474099999999999E-2</v>
      </c>
    </row>
    <row r="60" spans="2:23" x14ac:dyDescent="0.25">
      <c r="B60" s="24"/>
      <c r="E60" s="68" t="s">
        <v>16</v>
      </c>
      <c r="F60" s="69"/>
      <c r="G60" s="97">
        <v>2.89126E-2</v>
      </c>
      <c r="H60" s="79">
        <v>1.56077E-2</v>
      </c>
      <c r="I60" s="79">
        <v>-5.5174000000000004E-3</v>
      </c>
      <c r="J60" s="79">
        <v>1.38555E-2</v>
      </c>
      <c r="K60" s="79">
        <v>1.3256799999999999E-2</v>
      </c>
      <c r="L60" s="79">
        <v>1.6007899999999999E-2</v>
      </c>
      <c r="M60" s="99"/>
      <c r="N60" s="55"/>
      <c r="O60" s="55"/>
      <c r="P60" s="43"/>
      <c r="S60" s="120">
        <v>40787</v>
      </c>
      <c r="T60" s="121">
        <v>5.1736900000000002E-2</v>
      </c>
    </row>
    <row r="61" spans="2:23" x14ac:dyDescent="0.25">
      <c r="B61" s="24"/>
      <c r="E61" s="64" t="s">
        <v>17</v>
      </c>
      <c r="F61" s="65"/>
      <c r="G61" s="97">
        <v>1.6671700000000001E-2</v>
      </c>
      <c r="H61" s="79">
        <v>7.8171000000000004E-3</v>
      </c>
      <c r="I61" s="79">
        <v>7.8449000000000001E-3</v>
      </c>
      <c r="J61" s="79">
        <v>3.4261000000000001E-3</v>
      </c>
      <c r="K61" s="79">
        <v>8.1297000000000001E-3</v>
      </c>
      <c r="L61" s="79">
        <v>1.01344E-2</v>
      </c>
      <c r="M61" s="99"/>
      <c r="N61" s="55"/>
      <c r="O61" s="55"/>
      <c r="P61" s="43"/>
      <c r="S61" s="120">
        <v>40817</v>
      </c>
      <c r="T61" s="121">
        <v>5.51455E-2</v>
      </c>
    </row>
    <row r="62" spans="2:23" x14ac:dyDescent="0.25">
      <c r="B62" s="24"/>
      <c r="E62" s="68" t="s">
        <v>4</v>
      </c>
      <c r="F62" s="69"/>
      <c r="G62" s="97">
        <v>3.1289E-3</v>
      </c>
      <c r="H62" s="79">
        <v>2.0840000000000001E-2</v>
      </c>
      <c r="I62" s="79">
        <v>1.3225300000000001E-2</v>
      </c>
      <c r="J62" s="79">
        <v>2.0293599999999998E-2</v>
      </c>
      <c r="K62" s="79">
        <v>4.7492000000000003E-3</v>
      </c>
      <c r="L62" s="79">
        <v>1.55616E-2</v>
      </c>
      <c r="M62" s="99"/>
      <c r="N62" s="55"/>
      <c r="O62" s="55"/>
      <c r="P62" s="43"/>
      <c r="S62" s="120">
        <v>40848</v>
      </c>
      <c r="T62" s="121">
        <v>5.6933200000000003E-2</v>
      </c>
    </row>
    <row r="63" spans="2:23" x14ac:dyDescent="0.25">
      <c r="B63" s="24"/>
      <c r="E63" s="64" t="s">
        <v>18</v>
      </c>
      <c r="F63" s="65"/>
      <c r="G63" s="97">
        <v>1.1599E-2</v>
      </c>
      <c r="H63" s="79">
        <v>5.5075999999999996E-3</v>
      </c>
      <c r="I63" s="79">
        <v>6.6356999999999996E-3</v>
      </c>
      <c r="J63" s="79">
        <v>3.754E-3</v>
      </c>
      <c r="K63" s="79">
        <v>4.7077000000000004E-3</v>
      </c>
      <c r="L63" s="79">
        <v>9.2349000000000007E-3</v>
      </c>
      <c r="M63" s="99"/>
      <c r="N63" s="55"/>
      <c r="O63" s="55"/>
      <c r="P63" s="43"/>
      <c r="R63" s="12"/>
      <c r="S63" s="120">
        <v>40878</v>
      </c>
      <c r="T63" s="122">
        <v>5.9732199999999999E-2</v>
      </c>
      <c r="U63" s="12"/>
      <c r="V63" s="12"/>
      <c r="W63" s="12"/>
    </row>
    <row r="64" spans="2:23" x14ac:dyDescent="0.25">
      <c r="B64" s="24"/>
      <c r="E64" s="68" t="s">
        <v>3</v>
      </c>
      <c r="F64" s="69"/>
      <c r="G64" s="97">
        <v>2.1627E-3</v>
      </c>
      <c r="H64" s="79">
        <v>4.4762999999999999E-3</v>
      </c>
      <c r="I64" s="79">
        <v>-1.95E-5</v>
      </c>
      <c r="J64" s="79">
        <v>4.0489999999999996E-3</v>
      </c>
      <c r="K64" s="79">
        <v>3.5117999999999998E-3</v>
      </c>
      <c r="L64" s="79">
        <v>1.6079199999999998E-2</v>
      </c>
      <c r="M64" s="99"/>
      <c r="N64" s="55"/>
      <c r="O64" s="55"/>
      <c r="P64" s="43"/>
      <c r="R64" s="12"/>
      <c r="S64" s="120">
        <v>40909</v>
      </c>
      <c r="T64" s="122">
        <v>5.4762699999999997E-2</v>
      </c>
      <c r="U64" s="12"/>
      <c r="V64" s="12"/>
      <c r="W64" s="12"/>
    </row>
    <row r="65" spans="2:23" x14ac:dyDescent="0.25">
      <c r="B65" s="24"/>
      <c r="E65" s="64" t="s">
        <v>19</v>
      </c>
      <c r="F65" s="65"/>
      <c r="G65" s="97">
        <v>7.2732999999999999E-3</v>
      </c>
      <c r="H65" s="79">
        <v>1.9036000000000001E-3</v>
      </c>
      <c r="I65" s="79">
        <v>1.8481500000000001E-2</v>
      </c>
      <c r="J65" s="79">
        <v>3.8828999999999999E-3</v>
      </c>
      <c r="K65" s="79">
        <v>-1.10201E-2</v>
      </c>
      <c r="L65" s="79">
        <v>-1.1175300000000001E-2</v>
      </c>
      <c r="M65" s="99"/>
      <c r="N65" s="55"/>
      <c r="O65" s="55"/>
      <c r="P65" s="43"/>
      <c r="R65" s="12"/>
      <c r="S65" s="120">
        <v>40940</v>
      </c>
      <c r="T65" s="122">
        <v>5.5775999999999999E-2</v>
      </c>
      <c r="U65" s="12"/>
      <c r="V65" s="12"/>
      <c r="W65" s="12"/>
    </row>
    <row r="66" spans="2:23" x14ac:dyDescent="0.25">
      <c r="B66" s="24"/>
      <c r="E66" s="68" t="s">
        <v>20</v>
      </c>
      <c r="F66" s="69"/>
      <c r="G66" s="97">
        <v>1.74757E-2</v>
      </c>
      <c r="H66" s="79">
        <v>1.8172600000000001E-2</v>
      </c>
      <c r="I66" s="79">
        <v>2.0264799999999999E-2</v>
      </c>
      <c r="J66" s="79">
        <v>2.3823E-2</v>
      </c>
      <c r="K66" s="79">
        <v>2.0526699999999998E-2</v>
      </c>
      <c r="L66" s="79">
        <v>3.02785E-2</v>
      </c>
      <c r="M66" s="99"/>
      <c r="N66" s="55"/>
      <c r="O66" s="55"/>
      <c r="P66" s="43"/>
      <c r="R66" s="12"/>
      <c r="S66" s="120">
        <v>40969</v>
      </c>
      <c r="T66" s="122">
        <v>5.3857099999999998E-2</v>
      </c>
      <c r="U66" s="12"/>
      <c r="V66" s="12"/>
      <c r="W66" s="12"/>
    </row>
    <row r="67" spans="2:23" x14ac:dyDescent="0.25">
      <c r="B67" s="24"/>
      <c r="E67" s="66" t="s">
        <v>2</v>
      </c>
      <c r="F67" s="67"/>
      <c r="G67" s="97">
        <v>8.8970999999999998E-3</v>
      </c>
      <c r="H67" s="79">
        <v>8.1989999999999997E-3</v>
      </c>
      <c r="I67" s="79">
        <v>6.8766000000000001E-3</v>
      </c>
      <c r="J67" s="79">
        <v>5.5700999999999997E-3</v>
      </c>
      <c r="K67" s="79">
        <v>8.1665000000000001E-3</v>
      </c>
      <c r="L67" s="79">
        <v>9.4450999999999997E-3</v>
      </c>
      <c r="M67" s="99"/>
      <c r="N67" s="55"/>
      <c r="O67" s="55"/>
      <c r="P67" s="43"/>
      <c r="R67" s="12"/>
      <c r="S67" s="120">
        <v>41000</v>
      </c>
      <c r="T67" s="122">
        <v>4.9147400000000001E-2</v>
      </c>
      <c r="U67" s="12"/>
      <c r="V67" s="12"/>
      <c r="W67" s="12"/>
    </row>
    <row r="68" spans="2:23" x14ac:dyDescent="0.25">
      <c r="B68" s="24"/>
      <c r="E68" s="129" t="s">
        <v>34</v>
      </c>
      <c r="F68" s="129"/>
      <c r="G68" s="151"/>
      <c r="H68" s="151"/>
      <c r="I68" s="151"/>
      <c r="J68" s="151"/>
      <c r="K68" s="151"/>
      <c r="L68" s="151"/>
      <c r="M68" s="151"/>
      <c r="N68" s="53"/>
      <c r="O68" s="53"/>
      <c r="P68" s="29"/>
      <c r="R68" s="12"/>
      <c r="S68" s="120">
        <v>41030</v>
      </c>
      <c r="T68" s="122">
        <v>4.6784899999999997E-2</v>
      </c>
      <c r="U68" s="12"/>
      <c r="V68" s="12"/>
      <c r="W68" s="12"/>
    </row>
    <row r="69" spans="2:23" x14ac:dyDescent="0.25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R69" s="12"/>
      <c r="S69" s="120">
        <v>41061</v>
      </c>
      <c r="T69" s="122">
        <v>4.5381699999999997E-2</v>
      </c>
      <c r="U69" s="12"/>
      <c r="V69" s="12"/>
      <c r="W69" s="12"/>
    </row>
    <row r="70" spans="2:23" x14ac:dyDescent="0.25">
      <c r="R70" s="12"/>
      <c r="S70" s="120">
        <v>41091</v>
      </c>
      <c r="T70" s="122">
        <v>4.2263500000000002E-2</v>
      </c>
      <c r="U70" s="12"/>
      <c r="V70" s="12"/>
      <c r="W70" s="12"/>
    </row>
    <row r="71" spans="2:23" x14ac:dyDescent="0.25">
      <c r="R71" s="12"/>
      <c r="S71" s="120">
        <v>41122</v>
      </c>
      <c r="T71" s="122">
        <v>4.1779299999999998E-2</v>
      </c>
      <c r="U71" s="12"/>
      <c r="V71" s="12"/>
      <c r="W71" s="12"/>
    </row>
    <row r="72" spans="2:23" x14ac:dyDescent="0.25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R72" s="12"/>
      <c r="S72" s="120">
        <v>41153</v>
      </c>
      <c r="T72" s="122">
        <v>3.9431399999999998E-2</v>
      </c>
      <c r="U72" s="12"/>
      <c r="V72" s="12"/>
      <c r="W72" s="12"/>
    </row>
    <row r="73" spans="2:23" x14ac:dyDescent="0.25">
      <c r="B73" s="41"/>
      <c r="G73" s="70" t="s">
        <v>52</v>
      </c>
      <c r="H73" s="70"/>
      <c r="I73" s="70"/>
      <c r="J73" s="70"/>
      <c r="K73" s="70"/>
      <c r="L73" s="70"/>
      <c r="M73" s="70"/>
      <c r="N73" s="70"/>
      <c r="O73" s="70"/>
      <c r="P73" s="42"/>
      <c r="S73" s="120">
        <v>41183</v>
      </c>
      <c r="T73" s="121">
        <v>3.63845E-2</v>
      </c>
    </row>
    <row r="74" spans="2:23" x14ac:dyDescent="0.25">
      <c r="B74" s="41"/>
      <c r="G74" s="75"/>
      <c r="H74" s="75"/>
      <c r="I74" s="75"/>
      <c r="J74" s="75"/>
      <c r="K74" s="75"/>
      <c r="L74" s="75"/>
      <c r="M74" s="93"/>
      <c r="N74" s="93"/>
      <c r="O74" s="93"/>
      <c r="P74" s="42"/>
      <c r="S74" s="120">
        <v>41214</v>
      </c>
      <c r="T74" s="121">
        <v>3.0183600000000001E-2</v>
      </c>
    </row>
    <row r="75" spans="2:23" ht="15" customHeight="1" x14ac:dyDescent="0.25">
      <c r="B75" s="41"/>
      <c r="G75" s="149" t="s">
        <v>38</v>
      </c>
      <c r="H75" s="149" t="s">
        <v>15</v>
      </c>
      <c r="I75" s="149" t="s">
        <v>21</v>
      </c>
      <c r="J75" s="147" t="s">
        <v>36</v>
      </c>
      <c r="K75" s="147" t="s">
        <v>37</v>
      </c>
      <c r="L75" s="149" t="s">
        <v>40</v>
      </c>
      <c r="M75" s="119"/>
      <c r="N75" s="119"/>
      <c r="O75" s="119"/>
      <c r="P75" s="42"/>
      <c r="S75" s="120">
        <v>41244</v>
      </c>
      <c r="T75" s="121">
        <v>2.50289E-2</v>
      </c>
    </row>
    <row r="76" spans="2:23" x14ac:dyDescent="0.25">
      <c r="B76" s="41"/>
      <c r="G76" s="150"/>
      <c r="H76" s="150"/>
      <c r="I76" s="150"/>
      <c r="J76" s="148"/>
      <c r="K76" s="148"/>
      <c r="L76" s="150"/>
      <c r="M76" s="119"/>
      <c r="N76" s="119"/>
      <c r="O76" s="119"/>
      <c r="P76" s="42"/>
      <c r="S76" s="120">
        <v>41275</v>
      </c>
      <c r="T76" s="121">
        <v>2.5336399999999999E-2</v>
      </c>
    </row>
    <row r="77" spans="2:23" x14ac:dyDescent="0.25">
      <c r="B77" s="41"/>
      <c r="G77" s="71">
        <v>42795</v>
      </c>
      <c r="H77" s="96">
        <v>1.8333133310079575E-2</v>
      </c>
      <c r="I77" s="96"/>
      <c r="J77" s="96"/>
      <c r="K77" s="96"/>
      <c r="L77" s="96"/>
      <c r="M77" s="119"/>
      <c r="N77" s="119"/>
      <c r="O77" s="119"/>
      <c r="P77" s="42"/>
      <c r="S77" s="120">
        <v>41306</v>
      </c>
      <c r="T77" s="121">
        <v>1.9092899999999999E-2</v>
      </c>
    </row>
    <row r="78" spans="2:23" x14ac:dyDescent="0.25">
      <c r="B78" s="41"/>
      <c r="G78" s="71">
        <v>42767</v>
      </c>
      <c r="H78" s="96">
        <v>5.397432018071413E-3</v>
      </c>
      <c r="I78" s="96">
        <v>1.0219695046544075E-2</v>
      </c>
      <c r="J78" s="96">
        <v>2.2162117529660463E-3</v>
      </c>
      <c r="K78" s="96">
        <v>-6.5738693810999393E-3</v>
      </c>
      <c r="L78" s="96">
        <v>3.5173923242837191E-3</v>
      </c>
      <c r="M78" s="119"/>
      <c r="N78" s="119"/>
      <c r="O78" s="119"/>
      <c r="P78" s="42"/>
      <c r="S78" s="120">
        <v>41334</v>
      </c>
      <c r="T78" s="121">
        <v>1.7548000000000001E-2</v>
      </c>
    </row>
    <row r="79" spans="2:23" x14ac:dyDescent="0.25">
      <c r="B79" s="41"/>
      <c r="G79" s="71">
        <v>42736</v>
      </c>
      <c r="H79" s="96">
        <v>4.438506904989481E-3</v>
      </c>
      <c r="I79" s="96">
        <v>8.3219548687338829E-3</v>
      </c>
      <c r="J79" s="96">
        <v>5.7490839390084147E-4</v>
      </c>
      <c r="K79" s="96">
        <v>1.3353717513382435E-3</v>
      </c>
      <c r="L79" s="96">
        <v>1.1287976521998644E-3</v>
      </c>
      <c r="M79" s="51"/>
      <c r="N79" s="51"/>
      <c r="O79" s="51"/>
      <c r="P79" s="42"/>
      <c r="S79" s="120">
        <v>41365</v>
      </c>
      <c r="T79" s="121">
        <v>1.5927400000000001E-2</v>
      </c>
    </row>
    <row r="80" spans="2:23" x14ac:dyDescent="0.25">
      <c r="B80" s="41"/>
      <c r="G80" s="71">
        <v>42705</v>
      </c>
      <c r="H80" s="96">
        <v>2.733991714194417E-3</v>
      </c>
      <c r="I80" s="96">
        <v>2.3488402366638184E-3</v>
      </c>
      <c r="J80" s="96">
        <v>7.3467399924993515E-3</v>
      </c>
      <c r="K80" s="96">
        <v>2.6305397041141987E-3</v>
      </c>
      <c r="L80" s="96">
        <v>4.0430733934044838E-3</v>
      </c>
      <c r="M80" s="51"/>
      <c r="N80" s="51"/>
      <c r="O80" s="51"/>
      <c r="P80" s="42"/>
      <c r="S80" s="120">
        <v>41395</v>
      </c>
      <c r="T80" s="121">
        <v>1.5960800000000001E-2</v>
      </c>
    </row>
    <row r="81" spans="2:20" x14ac:dyDescent="0.25">
      <c r="B81" s="41"/>
      <c r="G81" s="71">
        <v>42675</v>
      </c>
      <c r="H81" s="96">
        <v>3.9896587841212749E-3</v>
      </c>
      <c r="I81" s="96">
        <v>6.348850205540657E-3</v>
      </c>
      <c r="J81" s="96">
        <v>6.7888142075389624E-4</v>
      </c>
      <c r="K81" s="96">
        <v>9.8785031586885452E-3</v>
      </c>
      <c r="L81" s="96">
        <v>1.8642260693013668E-3</v>
      </c>
      <c r="M81" s="57"/>
      <c r="N81" s="57"/>
      <c r="O81" s="57"/>
      <c r="P81" s="42"/>
      <c r="S81" s="120">
        <v>41426</v>
      </c>
      <c r="T81" s="121">
        <v>1.8414300000000002E-2</v>
      </c>
    </row>
    <row r="82" spans="2:20" x14ac:dyDescent="0.25">
      <c r="B82" s="41"/>
      <c r="G82" s="71">
        <v>42644</v>
      </c>
      <c r="H82" s="96">
        <v>3.6357392091304064E-3</v>
      </c>
      <c r="I82" s="96">
        <v>4.6582394279539585E-3</v>
      </c>
      <c r="J82" s="96">
        <v>3.8729694206267595E-3</v>
      </c>
      <c r="K82" s="96">
        <v>3.3677322790026665E-3</v>
      </c>
      <c r="L82" s="96">
        <v>3.6913412623107433E-3</v>
      </c>
      <c r="M82" s="51"/>
      <c r="N82" s="51"/>
      <c r="O82" s="51"/>
      <c r="P82" s="42"/>
      <c r="S82" s="120">
        <v>41456</v>
      </c>
      <c r="T82" s="121">
        <v>1.8199799999999999E-2</v>
      </c>
    </row>
    <row r="83" spans="2:20" x14ac:dyDescent="0.25">
      <c r="B83" s="41"/>
      <c r="G83" s="71">
        <v>42614</v>
      </c>
      <c r="H83" s="96">
        <v>2.7142025064677E-3</v>
      </c>
      <c r="I83" s="96">
        <v>4.2961346916854382E-3</v>
      </c>
      <c r="J83" s="96">
        <v>3.8243390736170113E-4</v>
      </c>
      <c r="K83" s="96">
        <v>3.1220931559801102E-3</v>
      </c>
      <c r="L83" s="96">
        <v>7.6603057095780969E-4</v>
      </c>
      <c r="M83" s="118"/>
      <c r="N83" s="118"/>
      <c r="O83" s="107"/>
      <c r="P83" s="42"/>
      <c r="S83" s="120">
        <v>41487</v>
      </c>
      <c r="T83" s="121">
        <v>1.8853399999999999E-2</v>
      </c>
    </row>
    <row r="84" spans="2:20" x14ac:dyDescent="0.25">
      <c r="B84" s="41"/>
      <c r="G84" s="71">
        <v>42583</v>
      </c>
      <c r="H84" s="96">
        <v>1.8180774059146643E-3</v>
      </c>
      <c r="I84" s="96">
        <v>2.3446101695299149E-3</v>
      </c>
      <c r="J84" s="96">
        <v>-1.494324067607522E-3</v>
      </c>
      <c r="K84" s="96">
        <v>3.8896840997040272E-3</v>
      </c>
      <c r="L84" s="96">
        <v>2.3377023171633482E-3</v>
      </c>
      <c r="M84" s="92"/>
      <c r="N84" s="92"/>
      <c r="O84" s="57"/>
      <c r="P84" s="42"/>
      <c r="S84" s="120">
        <v>41518</v>
      </c>
      <c r="T84" s="121">
        <v>2.0547699999999999E-2</v>
      </c>
    </row>
    <row r="85" spans="2:20" x14ac:dyDescent="0.25">
      <c r="B85" s="41"/>
      <c r="G85" s="71">
        <v>42552</v>
      </c>
      <c r="H85" s="96">
        <v>3.2120817340910435E-3</v>
      </c>
      <c r="I85" s="96">
        <v>3.9847232401371002E-3</v>
      </c>
      <c r="J85" s="96">
        <v>4.4864160008728504E-3</v>
      </c>
      <c r="K85" s="96">
        <v>1.4647823991253972E-3</v>
      </c>
      <c r="L85" s="96">
        <v>2.3603141307830811E-3</v>
      </c>
      <c r="M85" s="55"/>
      <c r="N85" s="55"/>
      <c r="O85" s="117"/>
      <c r="P85" s="42"/>
      <c r="S85" s="120">
        <v>41548</v>
      </c>
      <c r="T85" s="121">
        <v>2.0125000000000001E-2</v>
      </c>
    </row>
    <row r="86" spans="2:20" x14ac:dyDescent="0.25">
      <c r="B86" s="41"/>
      <c r="G86" s="71">
        <v>42522</v>
      </c>
      <c r="H86" s="96">
        <v>1.7462389077991247E-3</v>
      </c>
      <c r="I86" s="96">
        <v>-2.9219259158708155E-4</v>
      </c>
      <c r="J86" s="96">
        <v>2.0556370727717876E-3</v>
      </c>
      <c r="K86" s="96">
        <v>4.0404042229056358E-3</v>
      </c>
      <c r="L86" s="96">
        <v>4.4667879119515419E-3</v>
      </c>
      <c r="M86" s="55"/>
      <c r="N86" s="55"/>
      <c r="O86" s="117"/>
      <c r="P86" s="42"/>
      <c r="S86" s="120">
        <v>41579</v>
      </c>
      <c r="T86" s="121">
        <v>2.1952099999999999E-2</v>
      </c>
    </row>
    <row r="87" spans="2:20" x14ac:dyDescent="0.25">
      <c r="B87" s="41"/>
      <c r="G87" s="71">
        <v>42491</v>
      </c>
      <c r="H87" s="96">
        <v>-1.3724804157391191E-3</v>
      </c>
      <c r="I87" s="96">
        <v>-5.4457993246614933E-3</v>
      </c>
      <c r="J87" s="96">
        <v>2.3284242488443851E-3</v>
      </c>
      <c r="K87" s="96">
        <v>-3.3503565937280655E-3</v>
      </c>
      <c r="L87" s="96">
        <v>1.8761602696031332E-3</v>
      </c>
      <c r="M87" s="55"/>
      <c r="N87" s="55"/>
      <c r="O87" s="117"/>
      <c r="P87" s="42"/>
      <c r="S87" s="120">
        <v>41609</v>
      </c>
      <c r="T87" s="121">
        <v>2.8549999999999999E-2</v>
      </c>
    </row>
    <row r="88" spans="2:20" x14ac:dyDescent="0.25">
      <c r="B88" s="72"/>
      <c r="G88" s="71">
        <v>42461</v>
      </c>
      <c r="H88" s="96">
        <v>8.8887946913018823E-4</v>
      </c>
      <c r="I88" s="96">
        <v>2.1154687274247408E-3</v>
      </c>
      <c r="J88" s="96">
        <v>-4.7680693678557873E-3</v>
      </c>
      <c r="K88" s="96">
        <v>-8.6230440065264702E-3</v>
      </c>
      <c r="L88" s="96">
        <v>1.1890648165717721E-3</v>
      </c>
      <c r="M88" s="55"/>
      <c r="N88" s="55"/>
      <c r="O88" s="117"/>
      <c r="P88" s="65"/>
      <c r="S88" s="120">
        <v>41640</v>
      </c>
      <c r="T88" s="121">
        <v>2.6730799999999999E-2</v>
      </c>
    </row>
    <row r="89" spans="2:20" x14ac:dyDescent="0.25">
      <c r="B89" s="72"/>
      <c r="G89" s="71">
        <v>42430</v>
      </c>
      <c r="H89" s="96">
        <v>5.4761692881584167E-3</v>
      </c>
      <c r="I89" s="96">
        <v>3.7853480316698551E-3</v>
      </c>
      <c r="J89" s="96">
        <v>-3.3326074481010437E-4</v>
      </c>
      <c r="K89" s="96">
        <v>1.7596437828615308E-3</v>
      </c>
      <c r="L89" s="96">
        <v>4.5006545260548592E-3</v>
      </c>
      <c r="M89" s="51"/>
      <c r="N89" s="51"/>
      <c r="O89" s="117"/>
      <c r="P89" s="65"/>
      <c r="S89" s="120">
        <v>41671</v>
      </c>
      <c r="T89" s="121">
        <v>3.3498E-2</v>
      </c>
    </row>
    <row r="90" spans="2:20" x14ac:dyDescent="0.25">
      <c r="B90" s="72"/>
      <c r="G90" s="71">
        <v>42401</v>
      </c>
      <c r="H90" s="96">
        <v>1.3017106102779508E-3</v>
      </c>
      <c r="I90" s="96">
        <v>3.5407720133662224E-4</v>
      </c>
      <c r="J90" s="96">
        <v>-4.033463541418314E-3</v>
      </c>
      <c r="K90" s="96">
        <v>2.9521076940000057E-3</v>
      </c>
      <c r="L90" s="96">
        <v>4.0322272107005119E-3</v>
      </c>
      <c r="M90" s="55"/>
      <c r="N90" s="55"/>
      <c r="O90" s="117"/>
      <c r="P90" s="65"/>
      <c r="S90" s="120">
        <v>41699</v>
      </c>
      <c r="T90" s="121">
        <v>3.5718699999999999E-2</v>
      </c>
    </row>
    <row r="91" spans="2:20" x14ac:dyDescent="0.25">
      <c r="B91" s="72"/>
      <c r="G91" s="71">
        <v>42370</v>
      </c>
      <c r="H91" s="96">
        <v>5.9249964542686939E-3</v>
      </c>
      <c r="I91" s="96">
        <v>1.1868501082062721E-2</v>
      </c>
      <c r="J91" s="96">
        <v>-6.8085859529674053E-3</v>
      </c>
      <c r="K91" s="96">
        <v>1.0849800892174244E-2</v>
      </c>
      <c r="L91" s="96">
        <v>1.6015154542401433E-3</v>
      </c>
      <c r="M91" s="55"/>
      <c r="N91" s="55"/>
      <c r="O91" s="117"/>
      <c r="P91" s="65"/>
      <c r="S91" s="120">
        <v>41730</v>
      </c>
      <c r="T91" s="121">
        <v>3.7261000000000002E-2</v>
      </c>
    </row>
    <row r="92" spans="2:20" x14ac:dyDescent="0.25">
      <c r="B92" s="72"/>
      <c r="G92" s="71">
        <v>42339</v>
      </c>
      <c r="H92" s="96">
        <v>4.0937788435257971E-4</v>
      </c>
      <c r="I92" s="96">
        <v>-2.8886457439512014E-3</v>
      </c>
      <c r="J92" s="96">
        <v>9.653986431658268E-3</v>
      </c>
      <c r="K92" s="96">
        <v>1.4780100900679827E-3</v>
      </c>
      <c r="L92" s="96">
        <v>2.2156897466629744E-3</v>
      </c>
      <c r="M92" s="51"/>
      <c r="N92" s="51"/>
      <c r="O92" s="51"/>
      <c r="P92" s="65"/>
      <c r="S92" s="120">
        <v>41760</v>
      </c>
      <c r="T92" s="121">
        <v>3.7590600000000002E-2</v>
      </c>
    </row>
    <row r="93" spans="2:20" x14ac:dyDescent="0.25">
      <c r="B93" s="72"/>
      <c r="G93" s="71">
        <v>42309</v>
      </c>
      <c r="H93" s="96">
        <v>3.7967653479427099E-3</v>
      </c>
      <c r="I93" s="96">
        <v>7.5737605802714825E-3</v>
      </c>
      <c r="J93" s="96">
        <v>-1.3319411664269865E-4</v>
      </c>
      <c r="K93" s="96">
        <v>1.9854777492582798E-3</v>
      </c>
      <c r="L93" s="96">
        <v>8.3814101526513696E-4</v>
      </c>
      <c r="M93" s="59"/>
      <c r="N93" s="59"/>
      <c r="O93" s="59"/>
      <c r="P93" s="65"/>
      <c r="S93" s="120">
        <v>41791</v>
      </c>
      <c r="T93" s="121">
        <v>3.58085E-2</v>
      </c>
    </row>
    <row r="94" spans="2:20" x14ac:dyDescent="0.25">
      <c r="B94" s="72"/>
      <c r="G94" s="71">
        <v>42278</v>
      </c>
      <c r="H94" s="96">
        <v>3.9459788240492344E-4</v>
      </c>
      <c r="I94" s="96">
        <v>-3.7544892984442413E-4</v>
      </c>
      <c r="J94" s="96">
        <v>-1.3130101142451167E-3</v>
      </c>
      <c r="K94" s="96">
        <v>8.1707211211323738E-3</v>
      </c>
      <c r="L94" s="96">
        <v>-5.9333373792469501E-4</v>
      </c>
      <c r="M94" s="59"/>
      <c r="N94" s="59"/>
      <c r="O94" s="59"/>
      <c r="P94" s="65"/>
      <c r="S94" s="120">
        <v>41821</v>
      </c>
      <c r="T94" s="121">
        <v>3.6913500000000002E-2</v>
      </c>
    </row>
    <row r="95" spans="2:20" x14ac:dyDescent="0.25">
      <c r="B95" s="72"/>
      <c r="G95" s="71">
        <v>42248</v>
      </c>
      <c r="H95" s="96">
        <v>2.1091494709253311E-3</v>
      </c>
      <c r="I95" s="96">
        <v>4.2571225203573704E-3</v>
      </c>
      <c r="J95" s="96">
        <v>-2.6852996088564396E-3</v>
      </c>
      <c r="K95" s="96">
        <v>4.0856180712580681E-3</v>
      </c>
      <c r="L95" s="96">
        <v>1.8356883665546775E-3</v>
      </c>
      <c r="M95" s="59"/>
      <c r="N95" s="59"/>
      <c r="O95" s="59"/>
      <c r="P95" s="65"/>
      <c r="S95" s="120">
        <v>41852</v>
      </c>
      <c r="T95" s="121">
        <v>3.09696E-2</v>
      </c>
    </row>
    <row r="96" spans="2:20" x14ac:dyDescent="0.25">
      <c r="B96" s="72"/>
      <c r="G96" s="71">
        <v>42217</v>
      </c>
      <c r="H96" s="96">
        <v>4.3856645934283733E-3</v>
      </c>
      <c r="I96" s="96">
        <v>9.755273349583149E-3</v>
      </c>
      <c r="J96" s="96">
        <v>-5.1943743601441383E-3</v>
      </c>
      <c r="K96" s="96">
        <v>4.9335355870425701E-3</v>
      </c>
      <c r="L96" s="96">
        <v>3.4978677285835147E-4</v>
      </c>
      <c r="M96" s="59"/>
      <c r="N96" s="59"/>
      <c r="O96" s="59"/>
      <c r="P96" s="65"/>
      <c r="S96" s="120">
        <v>41883</v>
      </c>
      <c r="T96" s="121">
        <v>2.9265099999999999E-2</v>
      </c>
    </row>
    <row r="97" spans="2:20" x14ac:dyDescent="0.25">
      <c r="B97" s="72"/>
      <c r="G97" s="71">
        <v>42186</v>
      </c>
      <c r="H97" s="96">
        <v>5.7424595579504967E-3</v>
      </c>
      <c r="I97" s="96">
        <v>6.626443937420845E-3</v>
      </c>
      <c r="J97" s="96">
        <v>7.258417084813118E-3</v>
      </c>
      <c r="K97" s="96">
        <v>1.1402828618884087E-2</v>
      </c>
      <c r="L97" s="96">
        <v>7.3507212800905108E-4</v>
      </c>
      <c r="M97" s="59"/>
      <c r="N97" s="59"/>
      <c r="O97" s="59"/>
      <c r="P97" s="65"/>
      <c r="S97" s="120">
        <v>41913</v>
      </c>
      <c r="T97" s="121">
        <v>3.6917800000000001E-2</v>
      </c>
    </row>
    <row r="98" spans="2:20" x14ac:dyDescent="0.25">
      <c r="B98" s="72"/>
      <c r="G98" s="71">
        <v>42156</v>
      </c>
      <c r="H98" s="96">
        <v>-1.4294415013864636E-3</v>
      </c>
      <c r="I98" s="96">
        <v>-6.7404094152152538E-3</v>
      </c>
      <c r="J98" s="96">
        <v>2.8316674288362265E-3</v>
      </c>
      <c r="K98" s="96">
        <v>6.5901270136237144E-3</v>
      </c>
      <c r="L98" s="96">
        <v>1.5074644470587373E-3</v>
      </c>
      <c r="M98" s="59"/>
      <c r="N98" s="59"/>
      <c r="O98" s="59"/>
      <c r="P98" s="65"/>
      <c r="S98" s="120">
        <v>41944</v>
      </c>
      <c r="T98" s="121">
        <v>3.6313999999999999E-2</v>
      </c>
    </row>
    <row r="99" spans="2:20" x14ac:dyDescent="0.25">
      <c r="B99" s="72"/>
      <c r="G99" s="71">
        <v>42125</v>
      </c>
      <c r="H99" s="96">
        <v>3.2851255964487791E-3</v>
      </c>
      <c r="I99" s="96">
        <v>2.1934432443231344E-3</v>
      </c>
      <c r="J99" s="96">
        <v>7.3340977542102337E-4</v>
      </c>
      <c r="K99" s="96">
        <v>2.0748408511281013E-2</v>
      </c>
      <c r="L99" s="96">
        <v>8.5961521835997701E-4</v>
      </c>
      <c r="M99" s="59"/>
      <c r="N99" s="59"/>
      <c r="O99" s="59"/>
      <c r="P99" s="65"/>
      <c r="S99" s="120">
        <v>41974</v>
      </c>
      <c r="T99" s="121">
        <v>2.8505300000000001E-2</v>
      </c>
    </row>
    <row r="100" spans="2:20" x14ac:dyDescent="0.25">
      <c r="B100" s="72"/>
      <c r="G100" s="71">
        <v>42095</v>
      </c>
      <c r="H100" s="96">
        <v>5.4321889765560627E-3</v>
      </c>
      <c r="I100" s="96">
        <v>1.097510103136301E-2</v>
      </c>
      <c r="J100" s="96">
        <v>1.084693823941052E-3</v>
      </c>
      <c r="K100" s="96">
        <v>-1.0139920050278306E-3</v>
      </c>
      <c r="L100" s="96">
        <v>1.9158304203301668E-3</v>
      </c>
      <c r="M100" s="59"/>
      <c r="N100" s="59"/>
      <c r="O100" s="59"/>
      <c r="P100" s="65"/>
      <c r="S100" s="120">
        <v>42005</v>
      </c>
      <c r="T100" s="121">
        <v>2.9099900000000001E-2</v>
      </c>
    </row>
    <row r="101" spans="2:20" x14ac:dyDescent="0.25">
      <c r="B101" s="72"/>
      <c r="G101" s="71">
        <v>42064</v>
      </c>
      <c r="H101" s="96">
        <v>6.2761786393821239E-3</v>
      </c>
      <c r="I101" s="96">
        <v>7.7730203047394753E-3</v>
      </c>
      <c r="J101" s="96">
        <v>3.4493305720388889E-3</v>
      </c>
      <c r="K101" s="96">
        <v>5.8463594177737832E-4</v>
      </c>
      <c r="L101" s="96">
        <v>3.2623505685478449E-3</v>
      </c>
      <c r="M101" s="59"/>
      <c r="N101" s="59"/>
      <c r="O101" s="59"/>
      <c r="P101" s="65"/>
      <c r="S101" s="120">
        <v>42036</v>
      </c>
      <c r="T101" s="121">
        <v>2.6248299999999999E-2</v>
      </c>
    </row>
    <row r="102" spans="2:20" x14ac:dyDescent="0.25">
      <c r="B102" s="72"/>
      <c r="G102" s="71">
        <v>42036</v>
      </c>
      <c r="H102" s="96">
        <v>3.0121093150228262E-3</v>
      </c>
      <c r="I102" s="96">
        <v>4.7673941589891911E-3</v>
      </c>
      <c r="J102" s="96">
        <v>-9.8692055325955153E-4</v>
      </c>
      <c r="K102" s="96">
        <v>-6.0152699006721377E-4</v>
      </c>
      <c r="L102" s="96">
        <v>2.9181493446230888E-3</v>
      </c>
      <c r="M102" s="59"/>
      <c r="N102" s="59"/>
      <c r="O102" s="59"/>
      <c r="P102" s="65"/>
      <c r="S102" s="120">
        <v>42064</v>
      </c>
      <c r="T102" s="121">
        <v>2.4881500000000001E-2</v>
      </c>
    </row>
    <row r="103" spans="2:20" x14ac:dyDescent="0.25">
      <c r="B103" s="72"/>
      <c r="G103" s="71">
        <v>42005</v>
      </c>
      <c r="H103" s="96">
        <v>-7.2711275424808264E-4</v>
      </c>
      <c r="I103" s="96">
        <v>7.1641645627096295E-4</v>
      </c>
      <c r="J103" s="96">
        <v>-1.3482538051903248E-2</v>
      </c>
      <c r="K103" s="96">
        <v>4.766115453094244E-3</v>
      </c>
      <c r="L103" s="96">
        <v>1.9492249703034759E-3</v>
      </c>
      <c r="M103" s="59"/>
      <c r="N103" s="59"/>
      <c r="O103" s="59"/>
      <c r="P103" s="65"/>
      <c r="S103" s="120">
        <v>42095</v>
      </c>
      <c r="T103" s="121">
        <v>2.5321799999999998E-2</v>
      </c>
    </row>
    <row r="104" spans="2:20" x14ac:dyDescent="0.25">
      <c r="B104" s="72"/>
      <c r="G104" s="146" t="s">
        <v>39</v>
      </c>
      <c r="H104" s="146"/>
      <c r="I104" s="146"/>
      <c r="J104" s="146"/>
      <c r="K104" s="146"/>
      <c r="L104" s="146"/>
      <c r="M104" s="59"/>
      <c r="N104" s="59"/>
      <c r="O104" s="59"/>
      <c r="P104" s="65"/>
      <c r="S104" s="120">
        <v>42125</v>
      </c>
      <c r="T104" s="121">
        <v>2.8162800000000002E-2</v>
      </c>
    </row>
    <row r="105" spans="2:20" x14ac:dyDescent="0.25"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67"/>
      <c r="S105" s="120">
        <v>42156</v>
      </c>
      <c r="T105" s="121">
        <v>2.71846E-2</v>
      </c>
    </row>
    <row r="106" spans="2:20" x14ac:dyDescent="0.25">
      <c r="S106" s="120">
        <v>42186</v>
      </c>
      <c r="T106" s="121">
        <v>2.8231099999999999E-2</v>
      </c>
    </row>
    <row r="107" spans="2:20" x14ac:dyDescent="0.25">
      <c r="S107" s="120">
        <v>42217</v>
      </c>
      <c r="T107" s="121">
        <v>3.3479200000000001E-2</v>
      </c>
    </row>
    <row r="108" spans="2:20" x14ac:dyDescent="0.25">
      <c r="S108" s="120">
        <v>42248</v>
      </c>
      <c r="T108" s="121">
        <v>3.35996E-2</v>
      </c>
    </row>
    <row r="109" spans="2:20" x14ac:dyDescent="0.25">
      <c r="S109" s="120">
        <v>42278</v>
      </c>
      <c r="T109" s="121">
        <v>2.7095000000000001E-2</v>
      </c>
    </row>
    <row r="110" spans="2:20" x14ac:dyDescent="0.25">
      <c r="S110" s="120">
        <v>42309</v>
      </c>
      <c r="T110" s="121">
        <v>3.0855400000000002E-2</v>
      </c>
    </row>
    <row r="111" spans="2:20" x14ac:dyDescent="0.25">
      <c r="S111" s="120">
        <v>42339</v>
      </c>
      <c r="T111" s="121">
        <v>3.3143400000000003E-2</v>
      </c>
    </row>
    <row r="112" spans="2:20" x14ac:dyDescent="0.25">
      <c r="S112" s="120">
        <v>42370</v>
      </c>
      <c r="T112" s="121">
        <v>4.0020899999999998E-2</v>
      </c>
    </row>
    <row r="113" spans="19:20" x14ac:dyDescent="0.25">
      <c r="S113" s="120">
        <v>42401</v>
      </c>
      <c r="T113" s="121">
        <v>3.8247400000000001E-2</v>
      </c>
    </row>
    <row r="114" spans="19:20" x14ac:dyDescent="0.25">
      <c r="S114" s="120">
        <v>42430</v>
      </c>
      <c r="T114" s="121">
        <v>3.7421999999999997E-2</v>
      </c>
    </row>
    <row r="115" spans="19:20" x14ac:dyDescent="0.25">
      <c r="S115" s="120">
        <v>42461</v>
      </c>
      <c r="T115" s="121">
        <v>3.2734100000000002E-2</v>
      </c>
    </row>
    <row r="116" spans="19:20" x14ac:dyDescent="0.25">
      <c r="S116" s="120">
        <v>42491</v>
      </c>
      <c r="T116" s="121">
        <v>2.7939800000000001E-2</v>
      </c>
    </row>
    <row r="117" spans="19:20" x14ac:dyDescent="0.25">
      <c r="S117" s="120">
        <v>42522</v>
      </c>
      <c r="T117" s="121">
        <v>3.1208900000000001E-2</v>
      </c>
    </row>
    <row r="118" spans="19:20" x14ac:dyDescent="0.25">
      <c r="S118" s="120">
        <v>42552</v>
      </c>
      <c r="T118" s="121">
        <v>2.8614500000000001E-2</v>
      </c>
    </row>
    <row r="119" spans="19:20" x14ac:dyDescent="0.25">
      <c r="S119" s="120">
        <v>42583</v>
      </c>
      <c r="T119" s="121">
        <v>2.5984899999999998E-2</v>
      </c>
    </row>
    <row r="120" spans="19:20" x14ac:dyDescent="0.25">
      <c r="S120" s="120">
        <v>42614</v>
      </c>
      <c r="T120" s="121">
        <v>2.66044E-2</v>
      </c>
    </row>
    <row r="121" spans="19:20" x14ac:dyDescent="0.25">
      <c r="S121" s="120">
        <v>42644</v>
      </c>
      <c r="T121" s="121">
        <v>2.9930499999999999E-2</v>
      </c>
    </row>
    <row r="122" spans="19:20" x14ac:dyDescent="0.25">
      <c r="S122" s="120">
        <v>42675</v>
      </c>
      <c r="T122" s="121">
        <v>3.01284E-2</v>
      </c>
    </row>
    <row r="123" spans="19:20" x14ac:dyDescent="0.25">
      <c r="S123" s="120">
        <v>42705</v>
      </c>
      <c r="T123" s="121">
        <v>3.2522000000000002E-2</v>
      </c>
    </row>
    <row r="124" spans="19:20" x14ac:dyDescent="0.25">
      <c r="S124" s="120">
        <v>42736</v>
      </c>
      <c r="T124" s="121">
        <v>3.0996300000000001E-2</v>
      </c>
    </row>
    <row r="125" spans="19:20" x14ac:dyDescent="0.25">
      <c r="S125" s="120">
        <v>42767</v>
      </c>
      <c r="T125" s="121">
        <v>3.5213399999999999E-2</v>
      </c>
    </row>
    <row r="126" spans="19:20" x14ac:dyDescent="0.25">
      <c r="S126" s="120">
        <v>42795</v>
      </c>
      <c r="T126" s="121">
        <v>4.8450699999999999E-2</v>
      </c>
    </row>
  </sheetData>
  <sortState ref="C39:F43">
    <sortCondition descending="1" ref="E39:E43"/>
  </sortState>
  <mergeCells count="21">
    <mergeCell ref="C36:F36"/>
    <mergeCell ref="C37:F37"/>
    <mergeCell ref="C31:O31"/>
    <mergeCell ref="C33:F35"/>
    <mergeCell ref="G104:L104"/>
    <mergeCell ref="J75:J76"/>
    <mergeCell ref="K75:K76"/>
    <mergeCell ref="L75:L76"/>
    <mergeCell ref="C54:O54"/>
    <mergeCell ref="E56:L56"/>
    <mergeCell ref="E68:M68"/>
    <mergeCell ref="G75:G76"/>
    <mergeCell ref="H75:H76"/>
    <mergeCell ref="I75:I76"/>
    <mergeCell ref="D25:M25"/>
    <mergeCell ref="B1:O2"/>
    <mergeCell ref="C7:O7"/>
    <mergeCell ref="C9:O11"/>
    <mergeCell ref="D12:N12"/>
    <mergeCell ref="D14:G15"/>
    <mergeCell ref="H14:M1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82"/>
  <sheetViews>
    <sheetView zoomScaleNormal="100" workbookViewId="0">
      <selection activeCell="B33" sqref="B3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3" t="s">
        <v>53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15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x14ac:dyDescent="0.25">
      <c r="B3" s="45" t="str">
        <f>+C7</f>
        <v>1. Variación % anualizada (doce últimos meses) del Índice General del Precios al Consumidor 2012-2016</v>
      </c>
      <c r="C3" s="46"/>
      <c r="D3" s="46"/>
      <c r="E3" s="46"/>
      <c r="F3" s="46"/>
      <c r="G3" s="46"/>
      <c r="H3" s="45"/>
      <c r="I3" s="46"/>
      <c r="J3" s="46" t="str">
        <f>+C50</f>
        <v>3. Variación % mensual del Índice General del Precios al Consumidor</v>
      </c>
      <c r="K3" s="46"/>
      <c r="L3" s="46"/>
      <c r="M3" s="45"/>
      <c r="N3" s="46"/>
      <c r="O3" s="46"/>
      <c r="P3" s="46"/>
    </row>
    <row r="4" spans="2:16" x14ac:dyDescent="0.25">
      <c r="B4" s="45" t="str">
        <f>+C31</f>
        <v>2. Variación % acumulada del Índice General del Precios al Consumidor, de enero a febrero 2011-2017</v>
      </c>
      <c r="C4" s="46"/>
      <c r="D4" s="46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  <c r="P4" s="46"/>
    </row>
    <row r="5" spans="2:16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16" x14ac:dyDescent="0.25">
      <c r="B7" s="24"/>
      <c r="C7" s="130" t="s">
        <v>48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5"/>
    </row>
    <row r="8" spans="2:16" x14ac:dyDescent="0.25">
      <c r="B8" s="2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5"/>
    </row>
    <row r="9" spans="2:16" ht="15" customHeight="1" x14ac:dyDescent="0.25">
      <c r="B9" s="24"/>
      <c r="C9" s="131" t="str">
        <f>+CONCATENATE("La variación anual de enero a diciembre 2016 en esta región registró una tasa de ",   FIXED(M16*100, 1 ), "%, impulsado por el aumento general en los precios del grupo ",D17, " que registró un incremento del ",FIXED(M17*100, 1 ), "% como principal grupo de consumo, cabe resaltar el aumento en los precios de  ", D19, " en ",FIXED(M19*100, 1 ), "%. Todos los grupos registraron alzas en sus respectivos Índices de precios.")</f>
        <v>La variación anual de enero a diciembre 2016 en esta región registró una tasa de 2.6%, impulsado por el aumento general en los precios del grupo Alimentos y bebidas que registró un incremento del 4.8% como principal grupo de consumo, cabe resaltar el aumento en los precios de  Alquiler de vivienda, comb. y electricidad en 2.0%. Todos los grupos registraron alzas en sus respectivos Índices de precios.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27"/>
    </row>
    <row r="10" spans="2:16" x14ac:dyDescent="0.25">
      <c r="B10" s="2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27"/>
    </row>
    <row r="11" spans="2:16" x14ac:dyDescent="0.25">
      <c r="B11" s="2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27"/>
    </row>
    <row r="12" spans="2:16" x14ac:dyDescent="0.25">
      <c r="B12" s="24"/>
      <c r="C12" s="28"/>
      <c r="D12" s="132" t="s">
        <v>41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28"/>
      <c r="P12" s="29"/>
    </row>
    <row r="13" spans="2:16" x14ac:dyDescent="0.25"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 x14ac:dyDescent="0.25">
      <c r="B14" s="24"/>
      <c r="C14" s="28"/>
      <c r="D14" s="133" t="s">
        <v>5</v>
      </c>
      <c r="E14" s="134"/>
      <c r="F14" s="134"/>
      <c r="G14" s="135"/>
      <c r="H14" s="139" t="s">
        <v>45</v>
      </c>
      <c r="I14" s="140"/>
      <c r="J14" s="140"/>
      <c r="K14" s="140"/>
      <c r="L14" s="140"/>
      <c r="M14" s="141"/>
      <c r="N14" s="106"/>
      <c r="O14" s="28"/>
      <c r="P14" s="29"/>
    </row>
    <row r="15" spans="2:16" x14ac:dyDescent="0.25">
      <c r="B15" s="24"/>
      <c r="C15" s="28"/>
      <c r="D15" s="136"/>
      <c r="E15" s="137"/>
      <c r="F15" s="137"/>
      <c r="G15" s="138"/>
      <c r="H15" s="94">
        <v>2011</v>
      </c>
      <c r="I15" s="47">
        <v>2012</v>
      </c>
      <c r="J15" s="47">
        <v>2013</v>
      </c>
      <c r="K15" s="47">
        <v>2014</v>
      </c>
      <c r="L15" s="47">
        <v>2015</v>
      </c>
      <c r="M15" s="108">
        <v>2016</v>
      </c>
      <c r="N15" s="107"/>
      <c r="O15" s="28"/>
      <c r="P15" s="29"/>
    </row>
    <row r="16" spans="2:16" x14ac:dyDescent="0.25">
      <c r="B16" s="24"/>
      <c r="C16" s="28"/>
      <c r="D16" s="109" t="s">
        <v>6</v>
      </c>
      <c r="E16" s="48"/>
      <c r="F16" s="48"/>
      <c r="G16" s="48"/>
      <c r="H16" s="76">
        <v>5.5916899999999999E-2</v>
      </c>
      <c r="I16" s="77">
        <v>2.02262E-2</v>
      </c>
      <c r="J16" s="76">
        <v>2.74849E-2</v>
      </c>
      <c r="K16" s="76">
        <v>1.7628499999999998E-2</v>
      </c>
      <c r="L16" s="76">
        <v>2.3959299999999999E-2</v>
      </c>
      <c r="M16" s="98">
        <v>2.6428799999999999E-2</v>
      </c>
      <c r="N16" s="55"/>
      <c r="O16" s="28"/>
      <c r="P16" s="29"/>
    </row>
    <row r="17" spans="2:16" x14ac:dyDescent="0.25">
      <c r="B17" s="24"/>
      <c r="C17" s="28"/>
      <c r="D17" s="110" t="s">
        <v>7</v>
      </c>
      <c r="E17" s="49"/>
      <c r="F17" s="49"/>
      <c r="G17" s="49"/>
      <c r="H17" s="78">
        <v>7.8075800000000001E-2</v>
      </c>
      <c r="I17" s="78">
        <v>2.9393499999999999E-2</v>
      </c>
      <c r="J17" s="78">
        <v>1.3503100000000001E-2</v>
      </c>
      <c r="K17" s="78">
        <v>1.38323E-2</v>
      </c>
      <c r="L17" s="78">
        <v>4.2939699999999997E-2</v>
      </c>
      <c r="M17" s="111">
        <v>4.7752799999999998E-2</v>
      </c>
      <c r="N17" s="36"/>
      <c r="O17" s="28"/>
      <c r="P17" s="29"/>
    </row>
    <row r="18" spans="2:16" x14ac:dyDescent="0.25">
      <c r="B18" s="24"/>
      <c r="C18" s="28"/>
      <c r="D18" s="110" t="s">
        <v>8</v>
      </c>
      <c r="E18" s="49"/>
      <c r="F18" s="49"/>
      <c r="G18" s="49"/>
      <c r="H18" s="78">
        <v>3.0385700000000002E-2</v>
      </c>
      <c r="I18" s="78">
        <v>1.8336499999999999E-2</v>
      </c>
      <c r="J18" s="78">
        <v>2.2090200000000001E-2</v>
      </c>
      <c r="K18" s="78">
        <v>2.3610599999999999E-2</v>
      </c>
      <c r="L18" s="78">
        <v>1.3307299999999999E-2</v>
      </c>
      <c r="M18" s="111">
        <v>2.2150199999999998E-2</v>
      </c>
      <c r="N18" s="36"/>
      <c r="O18" s="28"/>
      <c r="P18" s="29"/>
    </row>
    <row r="19" spans="2:16" x14ac:dyDescent="0.25">
      <c r="B19" s="24"/>
      <c r="C19" s="28"/>
      <c r="D19" s="110" t="s">
        <v>12</v>
      </c>
      <c r="E19" s="49"/>
      <c r="F19" s="49"/>
      <c r="G19" s="49"/>
      <c r="H19" s="78">
        <v>2.04751E-2</v>
      </c>
      <c r="I19" s="78">
        <v>-1.5583999999999999E-3</v>
      </c>
      <c r="J19" s="78">
        <v>4.8092900000000001E-2</v>
      </c>
      <c r="K19" s="78">
        <v>2.52234E-2</v>
      </c>
      <c r="L19" s="78">
        <v>4.4394000000000003E-2</v>
      </c>
      <c r="M19" s="111">
        <v>2.0253799999999999E-2</v>
      </c>
      <c r="N19" s="36"/>
      <c r="O19" s="28"/>
      <c r="P19" s="29"/>
    </row>
    <row r="20" spans="2:16" x14ac:dyDescent="0.25">
      <c r="B20" s="24"/>
      <c r="C20" s="28"/>
      <c r="D20" s="110" t="s">
        <v>13</v>
      </c>
      <c r="E20" s="49"/>
      <c r="F20" s="49"/>
      <c r="G20" s="49"/>
      <c r="H20" s="78">
        <v>2.45556E-2</v>
      </c>
      <c r="I20" s="78">
        <v>2.1731400000000001E-2</v>
      </c>
      <c r="J20" s="78">
        <v>3.7986899999999997E-2</v>
      </c>
      <c r="K20" s="78">
        <v>2.27675E-2</v>
      </c>
      <c r="L20" s="78">
        <v>1.7643699999999998E-2</v>
      </c>
      <c r="M20" s="111">
        <v>1.6932699999999998E-2</v>
      </c>
      <c r="N20" s="36"/>
      <c r="O20" s="28"/>
      <c r="P20" s="29"/>
    </row>
    <row r="21" spans="2:16" x14ac:dyDescent="0.25">
      <c r="B21" s="24"/>
      <c r="C21" s="28"/>
      <c r="D21" s="110" t="s">
        <v>9</v>
      </c>
      <c r="E21" s="49"/>
      <c r="F21" s="49"/>
      <c r="G21" s="49"/>
      <c r="H21" s="78">
        <v>-8.2436999999999996E-3</v>
      </c>
      <c r="I21" s="78">
        <v>2.5342099999999999E-2</v>
      </c>
      <c r="J21" s="78">
        <v>3.5491799999999997E-2</v>
      </c>
      <c r="K21" s="78">
        <v>3.4848200000000003E-2</v>
      </c>
      <c r="L21" s="78">
        <v>1.41157E-2</v>
      </c>
      <c r="M21" s="111">
        <v>1.5192900000000001E-2</v>
      </c>
      <c r="N21" s="36"/>
      <c r="O21" s="28"/>
      <c r="P21" s="29"/>
    </row>
    <row r="22" spans="2:16" x14ac:dyDescent="0.25">
      <c r="B22" s="24"/>
      <c r="C22" s="28"/>
      <c r="D22" s="110" t="s">
        <v>10</v>
      </c>
      <c r="E22" s="49"/>
      <c r="F22" s="49"/>
      <c r="G22" s="49"/>
      <c r="H22" s="78">
        <v>0.10465339999999999</v>
      </c>
      <c r="I22" s="78">
        <v>1.3836299999999999E-2</v>
      </c>
      <c r="J22" s="78">
        <v>3.7291400000000002E-2</v>
      </c>
      <c r="K22" s="78">
        <v>-3.0168E-3</v>
      </c>
      <c r="L22" s="78">
        <v>-1.81558E-2</v>
      </c>
      <c r="M22" s="111">
        <v>-2.7480500000000001E-2</v>
      </c>
      <c r="N22" s="36"/>
      <c r="O22" s="28"/>
      <c r="P22" s="29"/>
    </row>
    <row r="23" spans="2:16" x14ac:dyDescent="0.25">
      <c r="B23" s="24"/>
      <c r="C23" s="28"/>
      <c r="D23" s="110" t="s">
        <v>14</v>
      </c>
      <c r="E23" s="49"/>
      <c r="F23" s="49"/>
      <c r="G23" s="49"/>
      <c r="H23" s="78">
        <v>3.011E-4</v>
      </c>
      <c r="I23" s="78">
        <v>8.2270999999999993E-3</v>
      </c>
      <c r="J23" s="78">
        <v>5.33386E-2</v>
      </c>
      <c r="K23" s="78">
        <v>4.0151199999999998E-2</v>
      </c>
      <c r="L23" s="78">
        <v>1.24432E-2</v>
      </c>
      <c r="M23" s="111">
        <v>1.47125E-2</v>
      </c>
      <c r="N23" s="36"/>
      <c r="O23" s="28"/>
      <c r="P23" s="29"/>
    </row>
    <row r="24" spans="2:16" x14ac:dyDescent="0.25">
      <c r="B24" s="24"/>
      <c r="C24" s="28"/>
      <c r="D24" s="112" t="s">
        <v>11</v>
      </c>
      <c r="E24" s="113"/>
      <c r="F24" s="113"/>
      <c r="G24" s="113"/>
      <c r="H24" s="114">
        <v>5.67497E-2</v>
      </c>
      <c r="I24" s="114">
        <v>2.16709E-2</v>
      </c>
      <c r="J24" s="114">
        <v>1.8606399999999999E-2</v>
      </c>
      <c r="K24" s="114">
        <v>1.69879E-2</v>
      </c>
      <c r="L24" s="114">
        <v>1.46385E-2</v>
      </c>
      <c r="M24" s="115">
        <v>4.64684E-2</v>
      </c>
      <c r="N24" s="36"/>
      <c r="O24" s="28"/>
      <c r="P24" s="29"/>
    </row>
    <row r="25" spans="2:16" x14ac:dyDescent="0.25">
      <c r="B25" s="24"/>
      <c r="C25" s="28"/>
      <c r="D25" s="129" t="s">
        <v>42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53"/>
      <c r="O25" s="28"/>
      <c r="P25" s="29"/>
    </row>
    <row r="26" spans="2:16" x14ac:dyDescent="0.25"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2:16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2:1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2:16" x14ac:dyDescent="0.25">
      <c r="B31" s="24"/>
      <c r="C31" s="130" t="s">
        <v>58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</row>
    <row r="32" spans="2:16" x14ac:dyDescent="0.25">
      <c r="B32" s="2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9"/>
    </row>
    <row r="33" spans="2:16" x14ac:dyDescent="0.25">
      <c r="B33" s="24"/>
      <c r="D33" s="57"/>
      <c r="E33" s="132" t="s">
        <v>59</v>
      </c>
      <c r="F33" s="132"/>
      <c r="G33" s="132"/>
      <c r="H33" s="132"/>
      <c r="I33" s="132"/>
      <c r="J33" s="132"/>
      <c r="K33" s="132"/>
      <c r="L33" s="132"/>
      <c r="M33" s="57"/>
      <c r="N33" s="57"/>
      <c r="O33" s="57"/>
      <c r="P33" s="29"/>
    </row>
    <row r="34" spans="2:16" x14ac:dyDescent="0.25"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2:16" x14ac:dyDescent="0.25">
      <c r="B35" s="24"/>
      <c r="E35" s="60" t="s">
        <v>0</v>
      </c>
      <c r="F35" s="61"/>
      <c r="G35" s="58">
        <v>2011</v>
      </c>
      <c r="H35" s="52">
        <v>2012</v>
      </c>
      <c r="I35" s="52">
        <v>2013</v>
      </c>
      <c r="J35" s="52">
        <v>2014</v>
      </c>
      <c r="K35" s="52">
        <v>2015</v>
      </c>
      <c r="L35" s="52">
        <v>2016</v>
      </c>
      <c r="M35" s="56">
        <v>2017</v>
      </c>
      <c r="N35" s="54"/>
      <c r="O35" s="54"/>
      <c r="P35" s="29"/>
    </row>
    <row r="36" spans="2:16" x14ac:dyDescent="0.25">
      <c r="B36" s="24"/>
      <c r="E36" s="62" t="s">
        <v>15</v>
      </c>
      <c r="F36" s="63"/>
      <c r="G36" s="77">
        <v>8.7141000000000007E-3</v>
      </c>
      <c r="H36" s="76">
        <v>-6.3049999999999998E-4</v>
      </c>
      <c r="I36" s="76">
        <v>3.6183999999999999E-3</v>
      </c>
      <c r="J36" s="76">
        <v>3.2087000000000001E-3</v>
      </c>
      <c r="K36" s="76">
        <v>-4.6258000000000002E-3</v>
      </c>
      <c r="L36" s="76">
        <v>-1.9981E-3</v>
      </c>
      <c r="M36" s="98">
        <v>1.02948E-2</v>
      </c>
      <c r="N36" s="55"/>
      <c r="O36" s="55"/>
      <c r="P36" s="43"/>
    </row>
    <row r="37" spans="2:16" x14ac:dyDescent="0.25">
      <c r="B37" s="24"/>
      <c r="E37" s="68" t="s">
        <v>16</v>
      </c>
      <c r="F37" s="69"/>
      <c r="G37" s="97">
        <v>7.7194000000000004E-3</v>
      </c>
      <c r="H37" s="79">
        <v>-6.4403999999999998E-3</v>
      </c>
      <c r="I37" s="79">
        <v>-2.1316399999999999E-2</v>
      </c>
      <c r="J37" s="79">
        <v>-2.6611E-3</v>
      </c>
      <c r="K37" s="79">
        <v>-4.7914000000000003E-3</v>
      </c>
      <c r="L37" s="79">
        <v>-1.0227099999999999E-2</v>
      </c>
      <c r="M37" s="124"/>
      <c r="N37" s="55"/>
      <c r="O37" s="55"/>
      <c r="P37" s="43"/>
    </row>
    <row r="38" spans="2:16" x14ac:dyDescent="0.25">
      <c r="B38" s="24"/>
      <c r="E38" s="64" t="s">
        <v>17</v>
      </c>
      <c r="F38" s="65"/>
      <c r="G38" s="97">
        <v>-1.9459999999999999E-4</v>
      </c>
      <c r="H38" s="79">
        <v>1.75E-6</v>
      </c>
      <c r="I38" s="79">
        <v>7.5088000000000004E-3</v>
      </c>
      <c r="J38" s="79">
        <v>1.7254E-3</v>
      </c>
      <c r="K38" s="79">
        <v>8.9435000000000001E-3</v>
      </c>
      <c r="L38" s="79">
        <v>6.6492000000000001E-3</v>
      </c>
      <c r="M38" s="124"/>
      <c r="N38" s="55"/>
      <c r="O38" s="55"/>
      <c r="P38" s="43"/>
    </row>
    <row r="39" spans="2:16" x14ac:dyDescent="0.25">
      <c r="B39" s="24"/>
      <c r="E39" s="68" t="s">
        <v>4</v>
      </c>
      <c r="F39" s="69"/>
      <c r="G39" s="97">
        <v>2.7571000000000002E-3</v>
      </c>
      <c r="H39" s="79">
        <v>1.44572E-2</v>
      </c>
      <c r="I39" s="79">
        <v>7.9839999999999998E-3</v>
      </c>
      <c r="J39" s="79">
        <v>1.4483899999999999E-2</v>
      </c>
      <c r="K39" s="79">
        <v>-3.0707999999999998E-3</v>
      </c>
      <c r="L39" s="79">
        <v>1.03261E-2</v>
      </c>
      <c r="M39" s="124"/>
      <c r="N39" s="55"/>
      <c r="O39" s="55"/>
      <c r="P39" s="43"/>
    </row>
    <row r="40" spans="2:16" x14ac:dyDescent="0.25">
      <c r="B40" s="24"/>
      <c r="E40" s="64" t="s">
        <v>18</v>
      </c>
      <c r="F40" s="65"/>
      <c r="G40" s="97">
        <v>2.6021599999999999E-2</v>
      </c>
      <c r="H40" s="79">
        <v>2.5945E-3</v>
      </c>
      <c r="I40" s="79">
        <v>3.5011E-3</v>
      </c>
      <c r="J40" s="79">
        <v>1.433E-3</v>
      </c>
      <c r="K40" s="79">
        <v>4.4520999999999996E-3</v>
      </c>
      <c r="L40" s="79">
        <v>1.23947E-2</v>
      </c>
      <c r="M40" s="124"/>
      <c r="N40" s="55"/>
      <c r="O40" s="55"/>
      <c r="P40" s="43"/>
    </row>
    <row r="41" spans="2:16" x14ac:dyDescent="0.25">
      <c r="B41" s="24"/>
      <c r="E41" s="68" t="s">
        <v>3</v>
      </c>
      <c r="F41" s="69"/>
      <c r="G41" s="97">
        <v>1.4073E-3</v>
      </c>
      <c r="H41" s="79">
        <v>3.3476000000000001E-3</v>
      </c>
      <c r="I41" s="79">
        <v>0</v>
      </c>
      <c r="J41" s="79">
        <v>1.4316000000000001E-3</v>
      </c>
      <c r="K41" s="79">
        <v>1.8450000000000001E-4</v>
      </c>
      <c r="L41" s="79">
        <v>1.18161E-2</v>
      </c>
      <c r="M41" s="124"/>
      <c r="N41" s="55"/>
      <c r="O41" s="55"/>
      <c r="P41" s="43"/>
    </row>
    <row r="42" spans="2:16" x14ac:dyDescent="0.25">
      <c r="B42" s="24"/>
      <c r="E42" s="64" t="s">
        <v>19</v>
      </c>
      <c r="F42" s="65"/>
      <c r="G42" s="97">
        <v>1.7023799999999999E-2</v>
      </c>
      <c r="H42" s="79">
        <v>-1.47934E-2</v>
      </c>
      <c r="I42" s="79">
        <v>5.3218300000000003E-2</v>
      </c>
      <c r="J42" s="79">
        <v>-1.0862200000000001E-2</v>
      </c>
      <c r="K42" s="79">
        <v>-3.0478100000000001E-2</v>
      </c>
      <c r="L42" s="79">
        <v>-1.9096700000000001E-2</v>
      </c>
      <c r="M42" s="124"/>
      <c r="N42" s="55"/>
      <c r="O42" s="55"/>
      <c r="P42" s="43"/>
    </row>
    <row r="43" spans="2:16" x14ac:dyDescent="0.25">
      <c r="B43" s="24"/>
      <c r="E43" s="68" t="s">
        <v>20</v>
      </c>
      <c r="F43" s="69"/>
      <c r="G43" s="97">
        <v>9.9325000000000004E-3</v>
      </c>
      <c r="H43" s="79">
        <v>1.7086E-2</v>
      </c>
      <c r="I43" s="79">
        <v>2.9160599999999998E-2</v>
      </c>
      <c r="J43" s="79">
        <v>3.5644200000000001E-2</v>
      </c>
      <c r="K43" s="79">
        <v>7.9284999999999998E-3</v>
      </c>
      <c r="L43" s="79">
        <v>1.2532700000000001E-2</v>
      </c>
      <c r="M43" s="124"/>
      <c r="N43" s="55"/>
      <c r="O43" s="55"/>
      <c r="P43" s="43"/>
    </row>
    <row r="44" spans="2:16" x14ac:dyDescent="0.25">
      <c r="B44" s="24"/>
      <c r="E44" s="66" t="s">
        <v>2</v>
      </c>
      <c r="F44" s="67"/>
      <c r="G44" s="97">
        <v>1.005E-4</v>
      </c>
      <c r="H44" s="79">
        <v>9.9710000000000007E-3</v>
      </c>
      <c r="I44" s="79">
        <v>2.3265E-3</v>
      </c>
      <c r="J44" s="79">
        <v>1.6440000000000001E-3</v>
      </c>
      <c r="K44" s="79">
        <v>3.5930000000000001E-4</v>
      </c>
      <c r="L44" s="79">
        <v>1.32827E-2</v>
      </c>
      <c r="M44" s="124"/>
      <c r="N44" s="55"/>
      <c r="O44" s="55"/>
      <c r="P44" s="43"/>
    </row>
    <row r="45" spans="2:16" x14ac:dyDescent="0.25">
      <c r="B45" s="24"/>
      <c r="E45" s="129" t="s">
        <v>34</v>
      </c>
      <c r="F45" s="129"/>
      <c r="G45" s="151"/>
      <c r="H45" s="151"/>
      <c r="I45" s="151"/>
      <c r="J45" s="151"/>
      <c r="K45" s="151"/>
      <c r="L45" s="151"/>
      <c r="M45" s="151"/>
      <c r="N45" s="53"/>
      <c r="O45" s="53"/>
      <c r="P45" s="29"/>
    </row>
    <row r="46" spans="2:16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0"/>
      <c r="I48" s="28"/>
      <c r="J48" s="20"/>
      <c r="K48" s="20"/>
      <c r="L48" s="20"/>
      <c r="M48" s="20"/>
      <c r="N48" s="20"/>
      <c r="O48" s="20"/>
      <c r="P48" s="20"/>
    </row>
    <row r="49" spans="2:16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x14ac:dyDescent="0.25">
      <c r="B50" s="41"/>
      <c r="C50" s="70" t="s">
        <v>35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42"/>
    </row>
    <row r="51" spans="2:16" x14ac:dyDescent="0.25">
      <c r="B51" s="41"/>
      <c r="C51" s="44"/>
      <c r="D51" s="44"/>
      <c r="E51" s="44"/>
      <c r="F51" s="44"/>
      <c r="G51" s="44"/>
      <c r="H51" s="44"/>
      <c r="I51" s="44"/>
      <c r="J51" s="93"/>
      <c r="K51" s="93"/>
      <c r="L51" s="93"/>
      <c r="M51" s="93"/>
      <c r="N51" s="93"/>
      <c r="O51" s="93"/>
      <c r="P51" s="42"/>
    </row>
    <row r="52" spans="2:16" ht="15" customHeight="1" x14ac:dyDescent="0.25">
      <c r="B52" s="41"/>
      <c r="C52" s="149" t="s">
        <v>38</v>
      </c>
      <c r="D52" s="149" t="s">
        <v>15</v>
      </c>
      <c r="E52" s="149" t="s">
        <v>21</v>
      </c>
      <c r="F52" s="147" t="s">
        <v>36</v>
      </c>
      <c r="G52" s="147" t="s">
        <v>37</v>
      </c>
      <c r="H52" s="149" t="s">
        <v>40</v>
      </c>
      <c r="I52" s="59"/>
      <c r="J52" s="145"/>
      <c r="K52" s="145"/>
      <c r="L52" s="145"/>
      <c r="M52" s="145"/>
      <c r="N52" s="145"/>
      <c r="O52" s="145"/>
      <c r="P52" s="42"/>
    </row>
    <row r="53" spans="2:16" x14ac:dyDescent="0.25">
      <c r="B53" s="41"/>
      <c r="C53" s="150"/>
      <c r="D53" s="150"/>
      <c r="E53" s="150"/>
      <c r="F53" s="148"/>
      <c r="G53" s="148"/>
      <c r="H53" s="150"/>
      <c r="I53" s="59"/>
      <c r="J53" s="145"/>
      <c r="K53" s="145"/>
      <c r="L53" s="145"/>
      <c r="M53" s="145"/>
      <c r="N53" s="145"/>
      <c r="O53" s="145"/>
      <c r="P53" s="42"/>
    </row>
    <row r="54" spans="2:16" ht="15" customHeight="1" x14ac:dyDescent="0.25">
      <c r="B54" s="41"/>
      <c r="C54" s="71">
        <v>42795</v>
      </c>
      <c r="D54" s="95">
        <v>8.0000000000000002E-3</v>
      </c>
      <c r="E54" s="95"/>
      <c r="F54" s="95"/>
      <c r="G54" s="95"/>
      <c r="H54" s="95"/>
      <c r="I54" s="59"/>
      <c r="J54" s="145"/>
      <c r="K54" s="145"/>
      <c r="L54" s="145"/>
      <c r="M54" s="145"/>
      <c r="N54" s="145"/>
      <c r="O54" s="145"/>
      <c r="P54" s="42"/>
    </row>
    <row r="55" spans="2:16" x14ac:dyDescent="0.25">
      <c r="B55" s="41"/>
      <c r="C55" s="71">
        <v>42767</v>
      </c>
      <c r="D55" s="96">
        <v>8.1879965728148818E-4</v>
      </c>
      <c r="E55" s="96">
        <v>1.9114611204713583E-3</v>
      </c>
      <c r="F55" s="96">
        <v>-6.4164544455707073E-3</v>
      </c>
      <c r="G55" s="96">
        <v>1.4475476928055286E-3</v>
      </c>
      <c r="H55" s="96">
        <v>6.8504881346598268E-4</v>
      </c>
      <c r="I55" s="59"/>
      <c r="J55" s="145"/>
      <c r="K55" s="145"/>
      <c r="L55" s="145"/>
      <c r="M55" s="145"/>
      <c r="N55" s="145"/>
      <c r="O55" s="145"/>
      <c r="P55" s="42"/>
    </row>
    <row r="56" spans="2:16" x14ac:dyDescent="0.25">
      <c r="B56" s="41"/>
      <c r="C56" s="71">
        <v>42736</v>
      </c>
      <c r="D56" s="96">
        <v>1.476014731451869E-3</v>
      </c>
      <c r="E56" s="96">
        <v>1.8383760470896959E-3</v>
      </c>
      <c r="F56" s="96">
        <v>1.4964789152145386E-3</v>
      </c>
      <c r="G56" s="96">
        <v>5.964045412838459E-4</v>
      </c>
      <c r="H56" s="96">
        <v>2.5695931981317699E-4</v>
      </c>
      <c r="I56" s="59"/>
      <c r="J56" s="51"/>
      <c r="K56" s="51"/>
      <c r="L56" s="51"/>
      <c r="M56" s="51"/>
      <c r="N56" s="51"/>
      <c r="O56" s="51"/>
      <c r="P56" s="42"/>
    </row>
    <row r="57" spans="2:16" x14ac:dyDescent="0.25">
      <c r="B57" s="41"/>
      <c r="C57" s="71">
        <v>42705</v>
      </c>
      <c r="D57" s="96">
        <v>7.3855242226272821E-4</v>
      </c>
      <c r="E57" s="96">
        <v>3.4588777925819159E-3</v>
      </c>
      <c r="F57" s="96">
        <v>-7.0798005908727646E-3</v>
      </c>
      <c r="G57" s="96">
        <v>1.3650712789967656E-3</v>
      </c>
      <c r="H57" s="96">
        <v>0</v>
      </c>
      <c r="I57" s="59"/>
      <c r="J57" s="51"/>
      <c r="K57" s="51"/>
      <c r="L57" s="51"/>
      <c r="M57" s="51"/>
      <c r="N57" s="51"/>
      <c r="O57" s="51"/>
      <c r="P57" s="42"/>
    </row>
    <row r="58" spans="2:16" x14ac:dyDescent="0.25">
      <c r="B58" s="41"/>
      <c r="C58" s="71">
        <v>42675</v>
      </c>
      <c r="D58" s="96">
        <v>7.690399419516325E-3</v>
      </c>
      <c r="E58" s="96">
        <v>1.624746061861515E-2</v>
      </c>
      <c r="F58" s="96">
        <v>-2.621461171656847E-4</v>
      </c>
      <c r="G58" s="96">
        <v>7.5646867044270039E-3</v>
      </c>
      <c r="H58" s="96">
        <v>6.8569468567147851E-4</v>
      </c>
      <c r="I58" s="59"/>
      <c r="J58" s="132"/>
      <c r="K58" s="132"/>
      <c r="L58" s="132"/>
      <c r="M58" s="132"/>
      <c r="N58" s="132"/>
      <c r="O58" s="132"/>
      <c r="P58" s="42"/>
    </row>
    <row r="59" spans="2:16" x14ac:dyDescent="0.25">
      <c r="B59" s="41"/>
      <c r="C59" s="71">
        <v>42644</v>
      </c>
      <c r="D59" s="96">
        <v>1.0761589510366321E-3</v>
      </c>
      <c r="E59" s="96">
        <v>7.8173860674723983E-4</v>
      </c>
      <c r="F59" s="96">
        <v>-4.9560908228158951E-3</v>
      </c>
      <c r="G59" s="96">
        <v>8.3210542798042297E-3</v>
      </c>
      <c r="H59" s="96">
        <v>4.3904958292841911E-3</v>
      </c>
      <c r="I59" s="59"/>
      <c r="J59" s="51"/>
      <c r="K59" s="51"/>
      <c r="L59" s="57"/>
      <c r="M59" s="51"/>
      <c r="N59" s="51"/>
      <c r="O59" s="51"/>
      <c r="P59" s="42"/>
    </row>
    <row r="60" spans="2:16" x14ac:dyDescent="0.25">
      <c r="B60" s="41"/>
      <c r="C60" s="71">
        <v>42614</v>
      </c>
      <c r="D60" s="96">
        <v>7.254231721162796E-3</v>
      </c>
      <c r="E60" s="96">
        <v>1.5721771866083145E-2</v>
      </c>
      <c r="F60" s="96">
        <v>-8.6873426334932446E-4</v>
      </c>
      <c r="G60" s="96">
        <v>2.6010058354586363E-4</v>
      </c>
      <c r="H60" s="96">
        <v>2.5893319398164749E-3</v>
      </c>
      <c r="I60" s="59"/>
      <c r="J60" s="51"/>
      <c r="K60" s="57"/>
      <c r="L60" s="57"/>
      <c r="M60" s="118"/>
      <c r="N60" s="118"/>
      <c r="O60" s="107"/>
      <c r="P60" s="42"/>
    </row>
    <row r="61" spans="2:16" x14ac:dyDescent="0.25">
      <c r="B61" s="41"/>
      <c r="C61" s="71">
        <v>42583</v>
      </c>
      <c r="D61" s="96">
        <v>7.9845348373055458E-3</v>
      </c>
      <c r="E61" s="96">
        <v>1.7203779891133308E-2</v>
      </c>
      <c r="F61" s="96">
        <v>-1.2147505767643452E-3</v>
      </c>
      <c r="G61" s="96">
        <v>3.5673887468874454E-3</v>
      </c>
      <c r="H61" s="96">
        <v>7.7740347478538752E-4</v>
      </c>
      <c r="I61" s="59"/>
      <c r="J61" s="51"/>
      <c r="K61" s="57"/>
      <c r="L61" s="57"/>
      <c r="M61" s="92"/>
      <c r="N61" s="92"/>
      <c r="O61" s="57"/>
      <c r="P61" s="42"/>
    </row>
    <row r="62" spans="2:16" x14ac:dyDescent="0.25">
      <c r="B62" s="41"/>
      <c r="C62" s="71">
        <v>42552</v>
      </c>
      <c r="D62" s="96">
        <v>5.4931123740971088E-3</v>
      </c>
      <c r="E62" s="96">
        <v>1.0116668418049812E-2</v>
      </c>
      <c r="F62" s="96">
        <v>4.007317591458559E-3</v>
      </c>
      <c r="G62" s="96">
        <v>1.2196184834465384E-3</v>
      </c>
      <c r="H62" s="96">
        <v>2.5112573057413101E-3</v>
      </c>
      <c r="I62" s="59"/>
      <c r="J62" s="116"/>
      <c r="K62" s="51"/>
      <c r="L62" s="51"/>
      <c r="M62" s="55"/>
      <c r="N62" s="55"/>
      <c r="O62" s="117"/>
      <c r="P62" s="42"/>
    </row>
    <row r="63" spans="2:16" x14ac:dyDescent="0.25">
      <c r="B63" s="41"/>
      <c r="C63" s="71">
        <v>42522</v>
      </c>
      <c r="D63" s="96">
        <v>2.3718762677162886E-3</v>
      </c>
      <c r="E63" s="96">
        <v>3.5205502063035965E-3</v>
      </c>
      <c r="F63" s="96">
        <v>5.2296696230769157E-4</v>
      </c>
      <c r="G63" s="96">
        <v>2.9707294888794422E-3</v>
      </c>
      <c r="H63" s="96">
        <v>3.8247567135840654E-3</v>
      </c>
      <c r="I63" s="59"/>
      <c r="J63" s="116"/>
      <c r="K63" s="51"/>
      <c r="L63" s="51"/>
      <c r="M63" s="55"/>
      <c r="N63" s="55"/>
      <c r="O63" s="117"/>
      <c r="P63" s="42"/>
    </row>
    <row r="64" spans="2:16" x14ac:dyDescent="0.25">
      <c r="B64" s="41"/>
      <c r="C64" s="71">
        <v>42491</v>
      </c>
      <c r="D64" s="96">
        <v>-9.3094108160585165E-4</v>
      </c>
      <c r="E64" s="96">
        <v>-3.9145327173173428E-3</v>
      </c>
      <c r="F64" s="96">
        <v>7.2870939038693905E-3</v>
      </c>
      <c r="G64" s="96">
        <v>-7.9743433743715286E-3</v>
      </c>
      <c r="H64" s="96">
        <v>6.0885446146130562E-4</v>
      </c>
      <c r="I64" s="28"/>
      <c r="J64" s="116"/>
      <c r="K64" s="51"/>
      <c r="L64" s="51"/>
      <c r="M64" s="55"/>
      <c r="N64" s="55"/>
      <c r="O64" s="117"/>
      <c r="P64" s="42"/>
    </row>
    <row r="65" spans="2:16" x14ac:dyDescent="0.25">
      <c r="B65" s="72"/>
      <c r="C65" s="71">
        <v>42461</v>
      </c>
      <c r="D65" s="96">
        <v>-3.4578728955239058E-3</v>
      </c>
      <c r="E65" s="96">
        <v>-5.5150040425360203E-3</v>
      </c>
      <c r="F65" s="96">
        <v>-6.0214679688215256E-3</v>
      </c>
      <c r="G65" s="96">
        <v>-7.3991222307085991E-3</v>
      </c>
      <c r="H65" s="96">
        <v>-8.6971645941957831E-5</v>
      </c>
      <c r="I65" s="59"/>
      <c r="J65" s="116"/>
      <c r="K65" s="51"/>
      <c r="L65" s="51"/>
      <c r="M65" s="55"/>
      <c r="N65" s="55"/>
      <c r="O65" s="117"/>
      <c r="P65" s="65"/>
    </row>
    <row r="66" spans="2:16" x14ac:dyDescent="0.25">
      <c r="B66" s="72"/>
      <c r="C66" s="71">
        <v>42430</v>
      </c>
      <c r="D66" s="96">
        <v>-4.366445355117321E-3</v>
      </c>
      <c r="E66" s="96">
        <v>-1.8077567219734192E-2</v>
      </c>
      <c r="F66" s="96">
        <v>-1.3943355297669768E-3</v>
      </c>
      <c r="G66" s="96">
        <v>7.7492679702118039E-4</v>
      </c>
      <c r="H66" s="96">
        <v>5.861254408955574E-3</v>
      </c>
      <c r="I66" s="59"/>
      <c r="J66" s="51"/>
      <c r="K66" s="51"/>
      <c r="L66" s="51"/>
      <c r="M66" s="51"/>
      <c r="N66" s="51"/>
      <c r="O66" s="117"/>
      <c r="P66" s="65"/>
    </row>
    <row r="67" spans="2:16" x14ac:dyDescent="0.25">
      <c r="B67" s="72"/>
      <c r="C67" s="71">
        <v>42401</v>
      </c>
      <c r="D67" s="96">
        <v>-2.4292175658047199E-3</v>
      </c>
      <c r="E67" s="96">
        <v>-5.0709135830402374E-3</v>
      </c>
      <c r="F67" s="96">
        <v>-5.4602185264229774E-3</v>
      </c>
      <c r="G67" s="96">
        <v>1.2932149693369865E-3</v>
      </c>
      <c r="H67" s="96">
        <v>7.8795308945700526E-4</v>
      </c>
      <c r="I67" s="59"/>
      <c r="J67" s="116"/>
      <c r="K67" s="51"/>
      <c r="L67" s="51"/>
      <c r="M67" s="55"/>
      <c r="N67" s="55"/>
      <c r="O67" s="117"/>
      <c r="P67" s="65"/>
    </row>
    <row r="68" spans="2:16" x14ac:dyDescent="0.25">
      <c r="B68" s="72"/>
      <c r="C68" s="71">
        <v>42370</v>
      </c>
      <c r="D68" s="96">
        <v>4.7975759953260422E-3</v>
      </c>
      <c r="E68" s="96">
        <v>1.2921348214149475E-2</v>
      </c>
      <c r="F68" s="96">
        <v>-1.224210299551487E-2</v>
      </c>
      <c r="G68" s="96">
        <v>8.2579972222447395E-3</v>
      </c>
      <c r="H68" s="96">
        <v>0</v>
      </c>
      <c r="I68" s="59"/>
      <c r="J68" s="116"/>
      <c r="K68" s="51"/>
      <c r="L68" s="51"/>
      <c r="M68" s="55"/>
      <c r="N68" s="55"/>
      <c r="O68" s="117"/>
      <c r="P68" s="65"/>
    </row>
    <row r="69" spans="2:16" x14ac:dyDescent="0.25">
      <c r="B69" s="72"/>
      <c r="C69" s="71">
        <v>42339</v>
      </c>
      <c r="D69" s="96">
        <v>8.4175080701243132E-5</v>
      </c>
      <c r="E69" s="96">
        <v>-3.8375440053641796E-3</v>
      </c>
      <c r="F69" s="96">
        <v>1.3623741455376148E-2</v>
      </c>
      <c r="G69" s="96">
        <v>-8.6918727902229875E-5</v>
      </c>
      <c r="H69" s="96">
        <v>0</v>
      </c>
      <c r="I69" s="59"/>
      <c r="J69" s="50"/>
      <c r="K69" s="51"/>
      <c r="L69" s="51"/>
      <c r="M69" s="51"/>
      <c r="N69" s="51"/>
      <c r="O69" s="51"/>
      <c r="P69" s="65"/>
    </row>
    <row r="70" spans="2:16" x14ac:dyDescent="0.25">
      <c r="B70" s="72"/>
      <c r="C70" s="71">
        <v>42309</v>
      </c>
      <c r="D70" s="96">
        <v>3.4631304442882538E-3</v>
      </c>
      <c r="E70" s="96">
        <v>7.8156478703022003E-3</v>
      </c>
      <c r="F70" s="96">
        <v>-1.8189692636951804E-3</v>
      </c>
      <c r="G70" s="96">
        <v>9.5702108228579164E-4</v>
      </c>
      <c r="H70" s="96">
        <v>0</v>
      </c>
      <c r="I70" s="59"/>
      <c r="J70" s="59"/>
      <c r="K70" s="59"/>
      <c r="L70" s="59"/>
      <c r="M70" s="59"/>
      <c r="N70" s="59"/>
      <c r="O70" s="59"/>
      <c r="P70" s="65"/>
    </row>
    <row r="71" spans="2:16" x14ac:dyDescent="0.25">
      <c r="B71" s="72"/>
      <c r="C71" s="71">
        <v>42278</v>
      </c>
      <c r="D71" s="96">
        <v>1.4379969798028469E-3</v>
      </c>
      <c r="E71" s="96">
        <v>3.1522794160991907E-3</v>
      </c>
      <c r="F71" s="96">
        <v>2.5992028531618416E-4</v>
      </c>
      <c r="G71" s="96">
        <v>0</v>
      </c>
      <c r="H71" s="96">
        <v>0</v>
      </c>
      <c r="I71" s="59"/>
      <c r="J71" s="59"/>
      <c r="K71" s="59"/>
      <c r="L71" s="59"/>
      <c r="M71" s="59"/>
      <c r="N71" s="59"/>
      <c r="O71" s="59"/>
      <c r="P71" s="65"/>
    </row>
    <row r="72" spans="2:16" x14ac:dyDescent="0.25">
      <c r="B72" s="72"/>
      <c r="C72" s="71">
        <v>42248</v>
      </c>
      <c r="D72" s="96">
        <v>3.7357786204665899E-3</v>
      </c>
      <c r="E72" s="96">
        <v>8.3129582926630974E-3</v>
      </c>
      <c r="F72" s="96">
        <v>-6.9264066405594349E-4</v>
      </c>
      <c r="G72" s="96">
        <v>3.9304741658270359E-3</v>
      </c>
      <c r="H72" s="96">
        <v>0</v>
      </c>
      <c r="I72" s="59"/>
      <c r="J72" s="59"/>
      <c r="K72" s="59"/>
      <c r="L72" s="59"/>
      <c r="M72" s="59"/>
      <c r="N72" s="59"/>
      <c r="O72" s="59"/>
      <c r="P72" s="65"/>
    </row>
    <row r="73" spans="2:16" x14ac:dyDescent="0.25">
      <c r="B73" s="72"/>
      <c r="C73" s="71">
        <v>42217</v>
      </c>
      <c r="D73" s="96">
        <v>4.9488055519759655E-3</v>
      </c>
      <c r="E73" s="96">
        <v>1.2209206819534302E-2</v>
      </c>
      <c r="F73" s="96">
        <v>-1.2736131437122822E-2</v>
      </c>
      <c r="G73" s="96">
        <v>8.2782916724681854E-3</v>
      </c>
      <c r="H73" s="96">
        <v>0</v>
      </c>
      <c r="I73" s="59"/>
      <c r="J73" s="59"/>
      <c r="K73" s="59"/>
      <c r="L73" s="59"/>
      <c r="M73" s="59"/>
      <c r="N73" s="59"/>
      <c r="O73" s="59"/>
      <c r="P73" s="65"/>
    </row>
    <row r="74" spans="2:16" x14ac:dyDescent="0.25">
      <c r="B74" s="72"/>
      <c r="C74" s="71">
        <v>42186</v>
      </c>
      <c r="D74" s="96">
        <v>7.7386070042848587E-3</v>
      </c>
      <c r="E74" s="96">
        <v>1.0335056111216545E-2</v>
      </c>
      <c r="F74" s="96">
        <v>9.578874334692955E-3</v>
      </c>
      <c r="G74" s="96">
        <v>8.7056942284107208E-3</v>
      </c>
      <c r="H74" s="96">
        <v>0</v>
      </c>
      <c r="I74" s="59"/>
      <c r="J74" s="59"/>
      <c r="K74" s="59"/>
      <c r="L74" s="59"/>
      <c r="M74" s="59"/>
      <c r="N74" s="59"/>
      <c r="O74" s="59"/>
      <c r="P74" s="65"/>
    </row>
    <row r="75" spans="2:16" x14ac:dyDescent="0.25">
      <c r="B75" s="72"/>
      <c r="C75" s="71">
        <v>42156</v>
      </c>
      <c r="D75" s="96">
        <v>2.5802012532949448E-4</v>
      </c>
      <c r="E75" s="96">
        <v>-8.3277816884219646E-4</v>
      </c>
      <c r="F75" s="96">
        <v>4.3166711111553013E-4</v>
      </c>
      <c r="G75" s="96">
        <v>6.0773976147174835E-3</v>
      </c>
      <c r="H75" s="96">
        <v>0</v>
      </c>
      <c r="I75" s="59"/>
      <c r="J75" s="59"/>
      <c r="K75" s="59"/>
      <c r="L75" s="59"/>
      <c r="M75" s="59"/>
      <c r="N75" s="59"/>
      <c r="O75" s="59"/>
      <c r="P75" s="65"/>
    </row>
    <row r="76" spans="2:16" x14ac:dyDescent="0.25">
      <c r="B76" s="72"/>
      <c r="C76" s="71">
        <v>42125</v>
      </c>
      <c r="D76" s="96">
        <v>2.7598103042691946E-3</v>
      </c>
      <c r="E76" s="96">
        <v>1.8354747444391251E-3</v>
      </c>
      <c r="F76" s="96">
        <v>6.0469936579465866E-4</v>
      </c>
      <c r="G76" s="96">
        <v>1.8200017511844635E-2</v>
      </c>
      <c r="H76" s="96">
        <v>2.0177208352833986E-3</v>
      </c>
      <c r="I76" s="59"/>
      <c r="J76" s="59"/>
      <c r="K76" s="59"/>
      <c r="L76" s="59"/>
      <c r="M76" s="59"/>
      <c r="N76" s="59"/>
      <c r="O76" s="59"/>
      <c r="P76" s="65"/>
    </row>
    <row r="77" spans="2:16" x14ac:dyDescent="0.25">
      <c r="B77" s="72"/>
      <c r="C77" s="71">
        <v>42095</v>
      </c>
      <c r="D77" s="96">
        <v>3.9830286987125874E-3</v>
      </c>
      <c r="E77" s="96">
        <v>8.1588020548224449E-3</v>
      </c>
      <c r="F77" s="96">
        <v>3.5543995909392834E-3</v>
      </c>
      <c r="G77" s="96">
        <v>7.285311003215611E-4</v>
      </c>
      <c r="H77" s="96">
        <v>2.2861161269247532E-3</v>
      </c>
      <c r="I77" s="59"/>
      <c r="J77" s="59"/>
      <c r="K77" s="59"/>
      <c r="L77" s="59"/>
      <c r="M77" s="59"/>
      <c r="N77" s="59"/>
      <c r="O77" s="59"/>
      <c r="P77" s="65"/>
    </row>
    <row r="78" spans="2:16" x14ac:dyDescent="0.25">
      <c r="B78" s="72"/>
      <c r="C78" s="71">
        <v>42064</v>
      </c>
      <c r="D78" s="96">
        <v>4.9599721096456051E-3</v>
      </c>
      <c r="E78" s="96">
        <v>8.1404224038124084E-3</v>
      </c>
      <c r="F78" s="96">
        <v>-5.2604344673454762E-3</v>
      </c>
      <c r="G78" s="96">
        <v>4.0230411104857922E-3</v>
      </c>
      <c r="H78" s="96">
        <v>6.2820739112794399E-3</v>
      </c>
      <c r="I78" s="59"/>
      <c r="J78" s="59"/>
      <c r="K78" s="59"/>
      <c r="L78" s="59"/>
      <c r="M78" s="59"/>
      <c r="N78" s="59"/>
      <c r="O78" s="59"/>
      <c r="P78" s="65"/>
    </row>
    <row r="79" spans="2:16" x14ac:dyDescent="0.25">
      <c r="B79" s="72"/>
      <c r="C79" s="71">
        <v>42036</v>
      </c>
      <c r="D79" s="96">
        <v>-2.8633405454456806E-3</v>
      </c>
      <c r="E79" s="96">
        <v>-6.9888853468000889E-3</v>
      </c>
      <c r="F79" s="96">
        <v>2.9406677931547165E-3</v>
      </c>
      <c r="G79" s="96">
        <v>-3.5532070323824883E-3</v>
      </c>
      <c r="H79" s="96">
        <v>2.6614619418978691E-3</v>
      </c>
      <c r="I79" s="59"/>
      <c r="J79" s="59"/>
      <c r="K79" s="59"/>
      <c r="L79" s="59"/>
      <c r="M79" s="59"/>
      <c r="N79" s="59"/>
      <c r="O79" s="59"/>
      <c r="P79" s="65"/>
    </row>
    <row r="80" spans="2:16" x14ac:dyDescent="0.25">
      <c r="B80" s="72"/>
      <c r="C80" s="71">
        <v>42005</v>
      </c>
      <c r="D80" s="96">
        <v>-6.7223994992673397E-3</v>
      </c>
      <c r="E80" s="96">
        <v>-5.9429146349430084E-3</v>
      </c>
      <c r="F80" s="96">
        <v>-2.8158359229564667E-2</v>
      </c>
      <c r="G80" s="96">
        <v>-3.5406264942139387E-3</v>
      </c>
      <c r="H80" s="96">
        <v>0</v>
      </c>
      <c r="I80" s="59"/>
      <c r="J80" s="59"/>
      <c r="K80" s="59"/>
      <c r="L80" s="59"/>
      <c r="M80" s="59"/>
      <c r="N80" s="59"/>
      <c r="O80" s="59"/>
      <c r="P80" s="65"/>
    </row>
    <row r="81" spans="2:16" x14ac:dyDescent="0.25">
      <c r="B81" s="72"/>
      <c r="C81" s="146" t="s">
        <v>39</v>
      </c>
      <c r="D81" s="146"/>
      <c r="E81" s="146"/>
      <c r="F81" s="146"/>
      <c r="G81" s="146"/>
      <c r="H81" s="146"/>
      <c r="I81" s="53"/>
      <c r="J81" s="53"/>
      <c r="K81" s="53"/>
      <c r="L81" s="59"/>
      <c r="M81" s="59"/>
      <c r="N81" s="59"/>
      <c r="O81" s="59"/>
      <c r="P81" s="65"/>
    </row>
    <row r="82" spans="2:16" x14ac:dyDescent="0.25"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67"/>
    </row>
  </sheetData>
  <sortState ref="C58:H83">
    <sortCondition descending="1" ref="C57:C83"/>
  </sortState>
  <mergeCells count="19">
    <mergeCell ref="C81:H81"/>
    <mergeCell ref="J58:O58"/>
    <mergeCell ref="E33:L33"/>
    <mergeCell ref="E45:M45"/>
    <mergeCell ref="J52:O55"/>
    <mergeCell ref="H52:H53"/>
    <mergeCell ref="G52:G53"/>
    <mergeCell ref="F52:F53"/>
    <mergeCell ref="E52:E53"/>
    <mergeCell ref="D52:D53"/>
    <mergeCell ref="C52:C53"/>
    <mergeCell ref="C31:O31"/>
    <mergeCell ref="D14:G15"/>
    <mergeCell ref="B1:P2"/>
    <mergeCell ref="C7:O7"/>
    <mergeCell ref="D12:N12"/>
    <mergeCell ref="C9:O11"/>
    <mergeCell ref="H14:M14"/>
    <mergeCell ref="D25:M25"/>
  </mergeCells>
  <pageMargins left="0.7" right="0.7" top="0.75" bottom="0.75" header="0.3" footer="0.3"/>
  <pageSetup scale="5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82"/>
  <sheetViews>
    <sheetView zoomScaleNormal="100" workbookViewId="0">
      <selection activeCell="B14" sqref="B1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3" t="s">
        <v>54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15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x14ac:dyDescent="0.25">
      <c r="B3" s="45" t="str">
        <f>+C7</f>
        <v>1. Variación % anualizada (doce últimos meses) del Índice General del Precios al Consumidor 2012-2016</v>
      </c>
      <c r="C3" s="46"/>
      <c r="D3" s="46"/>
      <c r="E3" s="46"/>
      <c r="F3" s="46"/>
      <c r="G3" s="46"/>
      <c r="H3" s="45"/>
      <c r="I3" s="46"/>
      <c r="J3" s="46" t="str">
        <f>+C50</f>
        <v>3. Variación % mensual del Índice General del Precios al Consumidor</v>
      </c>
      <c r="K3" s="46"/>
      <c r="L3" s="46"/>
      <c r="M3" s="45"/>
      <c r="N3" s="46"/>
      <c r="O3" s="46"/>
      <c r="P3" s="46"/>
    </row>
    <row r="4" spans="2:16" x14ac:dyDescent="0.25">
      <c r="B4" s="45" t="str">
        <f>+C31</f>
        <v>2. Variación % acumulada del Índice General del Precios al Consumidor, de enero a febrero 2011-2017</v>
      </c>
      <c r="C4" s="46"/>
      <c r="D4" s="46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  <c r="P4" s="46"/>
    </row>
    <row r="5" spans="2:16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16" x14ac:dyDescent="0.25">
      <c r="B7" s="24"/>
      <c r="C7" s="130" t="s">
        <v>48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5"/>
    </row>
    <row r="8" spans="2:16" x14ac:dyDescent="0.25">
      <c r="B8" s="2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5"/>
    </row>
    <row r="9" spans="2:16" ht="15" customHeight="1" x14ac:dyDescent="0.25">
      <c r="B9" s="24"/>
      <c r="C9" s="131" t="str">
        <f>+CONCATENATE("La variación anual de enero a diciembre 2016 en esta región registró una tasa de ",   FIXED(M16*100, 1 ), "%, impulsado por el aumento general en los precios del grupo ",D17, " que registró un incremento del ",FIXED(M17*100, 1 ), "% como principal grupo de consumo, cabe resaltar el aumento en los precios de  ", D19, " en ",FIXED(M19*100, 1 ), "%. Todos los grupos registraron alzas en sus respectivos Índices de precios.")</f>
        <v>La variación anual de enero a diciembre 2016 en esta región registró una tasa de 4.1%, impulsado por el aumento general en los precios del grupo Alimentos y bebidas que registró un incremento del 4.6% como principal grupo de consumo, cabe resaltar el aumento en los precios de  Alquiler de vivienda, comb. y electricidad en 3.9%. Todos los grupos registraron alzas en sus respectivos Índices de precios.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27"/>
    </row>
    <row r="10" spans="2:16" x14ac:dyDescent="0.25">
      <c r="B10" s="2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27"/>
    </row>
    <row r="11" spans="2:16" x14ac:dyDescent="0.25">
      <c r="B11" s="2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27"/>
    </row>
    <row r="12" spans="2:16" x14ac:dyDescent="0.25">
      <c r="B12" s="24"/>
      <c r="C12" s="28"/>
      <c r="D12" s="132" t="s">
        <v>41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28"/>
      <c r="P12" s="29"/>
    </row>
    <row r="13" spans="2:16" x14ac:dyDescent="0.25"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 x14ac:dyDescent="0.25">
      <c r="B14" s="24"/>
      <c r="C14" s="28"/>
      <c r="D14" s="133" t="s">
        <v>5</v>
      </c>
      <c r="E14" s="134"/>
      <c r="F14" s="134"/>
      <c r="G14" s="135"/>
      <c r="H14" s="139" t="s">
        <v>45</v>
      </c>
      <c r="I14" s="140"/>
      <c r="J14" s="140"/>
      <c r="K14" s="140"/>
      <c r="L14" s="140"/>
      <c r="M14" s="141"/>
      <c r="N14" s="106"/>
      <c r="O14" s="28"/>
      <c r="P14" s="29"/>
    </row>
    <row r="15" spans="2:16" x14ac:dyDescent="0.25">
      <c r="B15" s="24"/>
      <c r="C15" s="28"/>
      <c r="D15" s="136"/>
      <c r="E15" s="137"/>
      <c r="F15" s="137"/>
      <c r="G15" s="138"/>
      <c r="H15" s="94">
        <v>2011</v>
      </c>
      <c r="I15" s="47">
        <v>2012</v>
      </c>
      <c r="J15" s="47">
        <v>2013</v>
      </c>
      <c r="K15" s="47">
        <v>2014</v>
      </c>
      <c r="L15" s="47">
        <v>2015</v>
      </c>
      <c r="M15" s="108">
        <v>2016</v>
      </c>
      <c r="N15" s="107"/>
      <c r="O15" s="28"/>
      <c r="P15" s="29"/>
    </row>
    <row r="16" spans="2:16" x14ac:dyDescent="0.25">
      <c r="B16" s="24"/>
      <c r="C16" s="28"/>
      <c r="D16" s="109" t="s">
        <v>6</v>
      </c>
      <c r="E16" s="48"/>
      <c r="F16" s="48"/>
      <c r="G16" s="48"/>
      <c r="H16" s="76">
        <v>5.2151999999999997E-2</v>
      </c>
      <c r="I16" s="77">
        <v>2.38622E-2</v>
      </c>
      <c r="J16" s="76">
        <v>3.1404700000000001E-2</v>
      </c>
      <c r="K16" s="76">
        <v>3.07102E-2</v>
      </c>
      <c r="L16" s="76">
        <v>2.9795200000000001E-2</v>
      </c>
      <c r="M16" s="98">
        <v>4.0933799999999999E-2</v>
      </c>
      <c r="N16" s="55"/>
      <c r="O16" s="28"/>
      <c r="P16" s="29"/>
    </row>
    <row r="17" spans="2:16" x14ac:dyDescent="0.25">
      <c r="B17" s="24"/>
      <c r="C17" s="28"/>
      <c r="D17" s="110" t="s">
        <v>7</v>
      </c>
      <c r="E17" s="49"/>
      <c r="F17" s="49"/>
      <c r="G17" s="49"/>
      <c r="H17" s="78">
        <v>9.1217900000000005E-2</v>
      </c>
      <c r="I17" s="78">
        <v>3.4859899999999999E-2</v>
      </c>
      <c r="J17" s="78">
        <v>4.0388399999999998E-2</v>
      </c>
      <c r="K17" s="78">
        <v>4.0472500000000002E-2</v>
      </c>
      <c r="L17" s="78">
        <v>3.7707400000000002E-2</v>
      </c>
      <c r="M17" s="111">
        <v>4.6205599999999999E-2</v>
      </c>
      <c r="N17" s="36"/>
      <c r="O17" s="28"/>
      <c r="P17" s="29"/>
    </row>
    <row r="18" spans="2:16" x14ac:dyDescent="0.25">
      <c r="B18" s="24"/>
      <c r="C18" s="28"/>
      <c r="D18" s="110" t="s">
        <v>8</v>
      </c>
      <c r="E18" s="49"/>
      <c r="F18" s="49"/>
      <c r="G18" s="49"/>
      <c r="H18" s="78">
        <v>3.9920900000000002E-2</v>
      </c>
      <c r="I18" s="78">
        <v>7.8867E-3</v>
      </c>
      <c r="J18" s="78">
        <v>-9.4300000000000002E-5</v>
      </c>
      <c r="K18" s="78">
        <v>5.0914999999999997E-3</v>
      </c>
      <c r="L18" s="78">
        <v>7.0356000000000004E-3</v>
      </c>
      <c r="M18" s="111">
        <v>1.77923E-2</v>
      </c>
      <c r="N18" s="36"/>
      <c r="O18" s="28"/>
      <c r="P18" s="29"/>
    </row>
    <row r="19" spans="2:16" x14ac:dyDescent="0.25">
      <c r="B19" s="24"/>
      <c r="C19" s="28"/>
      <c r="D19" s="110" t="s">
        <v>12</v>
      </c>
      <c r="E19" s="49"/>
      <c r="F19" s="49"/>
      <c r="G19" s="49"/>
      <c r="H19" s="78">
        <v>4.8174000000000002E-2</v>
      </c>
      <c r="I19" s="78">
        <v>1.84396E-2</v>
      </c>
      <c r="J19" s="78">
        <v>6.4507300000000004E-2</v>
      </c>
      <c r="K19" s="78">
        <v>3.61538E-2</v>
      </c>
      <c r="L19" s="78">
        <v>9.4613500000000003E-2</v>
      </c>
      <c r="M19" s="111">
        <v>3.8658600000000001E-2</v>
      </c>
      <c r="N19" s="36"/>
      <c r="O19" s="28"/>
      <c r="P19" s="29"/>
    </row>
    <row r="20" spans="2:16" x14ac:dyDescent="0.25">
      <c r="B20" s="24"/>
      <c r="C20" s="28"/>
      <c r="D20" s="110" t="s">
        <v>13</v>
      </c>
      <c r="E20" s="49"/>
      <c r="F20" s="49"/>
      <c r="G20" s="49"/>
      <c r="H20" s="78">
        <v>0.1159589</v>
      </c>
      <c r="I20" s="78">
        <v>4.5873200000000003E-2</v>
      </c>
      <c r="J20" s="78">
        <v>4.9177600000000002E-2</v>
      </c>
      <c r="K20" s="78">
        <v>3.03246E-2</v>
      </c>
      <c r="L20" s="78">
        <v>2.1516899999999999E-2</v>
      </c>
      <c r="M20" s="111">
        <v>3.7012000000000003E-2</v>
      </c>
      <c r="N20" s="36"/>
      <c r="O20" s="28"/>
      <c r="P20" s="29"/>
    </row>
    <row r="21" spans="2:16" x14ac:dyDescent="0.25">
      <c r="B21" s="24"/>
      <c r="C21" s="28"/>
      <c r="D21" s="110" t="s">
        <v>9</v>
      </c>
      <c r="E21" s="49"/>
      <c r="F21" s="49"/>
      <c r="G21" s="49"/>
      <c r="H21" s="78">
        <v>6.5022999999999999E-3</v>
      </c>
      <c r="I21" s="78">
        <v>2.6034100000000001E-2</v>
      </c>
      <c r="J21" s="78">
        <v>1.4566300000000001E-2</v>
      </c>
      <c r="K21" s="78">
        <v>2.3990399999999999E-2</v>
      </c>
      <c r="L21" s="78">
        <v>1.04025E-2</v>
      </c>
      <c r="M21" s="111">
        <v>4.9507599999999999E-2</v>
      </c>
      <c r="N21" s="36"/>
      <c r="O21" s="28"/>
      <c r="P21" s="29"/>
    </row>
    <row r="22" spans="2:16" x14ac:dyDescent="0.25">
      <c r="B22" s="24"/>
      <c r="C22" s="28"/>
      <c r="D22" s="110" t="s">
        <v>10</v>
      </c>
      <c r="E22" s="49"/>
      <c r="F22" s="49"/>
      <c r="G22" s="49"/>
      <c r="H22" s="78">
        <v>-9.8513000000000003E-3</v>
      </c>
      <c r="I22" s="78">
        <v>-5.8355999999999998E-3</v>
      </c>
      <c r="J22" s="78">
        <v>1.29908E-2</v>
      </c>
      <c r="K22" s="78">
        <v>1.9758700000000001E-2</v>
      </c>
      <c r="L22" s="78">
        <v>1.46251E-2</v>
      </c>
      <c r="M22" s="111">
        <v>1.7535800000000001E-2</v>
      </c>
      <c r="N22" s="36"/>
      <c r="O22" s="28"/>
      <c r="P22" s="29"/>
    </row>
    <row r="23" spans="2:16" x14ac:dyDescent="0.25">
      <c r="B23" s="24"/>
      <c r="C23" s="28"/>
      <c r="D23" s="110" t="s">
        <v>14</v>
      </c>
      <c r="E23" s="49"/>
      <c r="F23" s="49"/>
      <c r="G23" s="49"/>
      <c r="H23" s="78">
        <v>1.1622199999999999E-2</v>
      </c>
      <c r="I23" s="78">
        <v>2.5508699999999999E-2</v>
      </c>
      <c r="J23" s="78">
        <v>2.0032299999999999E-2</v>
      </c>
      <c r="K23" s="78">
        <v>2.4106499999999999E-2</v>
      </c>
      <c r="L23" s="78">
        <v>5.8165999999999999E-3</v>
      </c>
      <c r="M23" s="111">
        <v>5.6112799999999997E-2</v>
      </c>
      <c r="N23" s="36"/>
      <c r="O23" s="28"/>
      <c r="P23" s="29"/>
    </row>
    <row r="24" spans="2:16" x14ac:dyDescent="0.25">
      <c r="B24" s="24"/>
      <c r="C24" s="28"/>
      <c r="D24" s="112" t="s">
        <v>11</v>
      </c>
      <c r="E24" s="113"/>
      <c r="F24" s="113"/>
      <c r="G24" s="113"/>
      <c r="H24" s="114">
        <v>3.8000399999999997E-2</v>
      </c>
      <c r="I24" s="114">
        <v>2.4313000000000001E-2</v>
      </c>
      <c r="J24" s="114">
        <v>2.3553999999999999E-2</v>
      </c>
      <c r="K24" s="114">
        <v>2.6121700000000001E-2</v>
      </c>
      <c r="L24" s="114">
        <v>1.6278500000000001E-2</v>
      </c>
      <c r="M24" s="115">
        <v>5.4783999999999999E-2</v>
      </c>
      <c r="N24" s="36"/>
      <c r="O24" s="28"/>
      <c r="P24" s="29"/>
    </row>
    <row r="25" spans="2:16" x14ac:dyDescent="0.25">
      <c r="B25" s="24"/>
      <c r="C25" s="28"/>
      <c r="D25" s="129" t="s">
        <v>42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53"/>
      <c r="O25" s="28"/>
      <c r="P25" s="29"/>
    </row>
    <row r="26" spans="2:16" x14ac:dyDescent="0.25"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2:16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2:1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2:16" x14ac:dyDescent="0.25">
      <c r="B31" s="24"/>
      <c r="C31" s="130" t="s">
        <v>58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</row>
    <row r="32" spans="2:16" x14ac:dyDescent="0.25">
      <c r="B32" s="2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29"/>
    </row>
    <row r="33" spans="2:16" x14ac:dyDescent="0.25">
      <c r="B33" s="24"/>
      <c r="D33" s="57"/>
      <c r="E33" s="132" t="s">
        <v>50</v>
      </c>
      <c r="F33" s="132"/>
      <c r="G33" s="132"/>
      <c r="H33" s="132"/>
      <c r="I33" s="132"/>
      <c r="J33" s="132"/>
      <c r="K33" s="132"/>
      <c r="L33" s="132"/>
      <c r="M33" s="57"/>
      <c r="N33" s="57"/>
      <c r="O33" s="57"/>
      <c r="P33" s="29"/>
    </row>
    <row r="34" spans="2:16" x14ac:dyDescent="0.25"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2:16" x14ac:dyDescent="0.25">
      <c r="B35" s="24"/>
      <c r="E35" s="60" t="s">
        <v>0</v>
      </c>
      <c r="F35" s="61"/>
      <c r="G35" s="58">
        <v>2011</v>
      </c>
      <c r="H35" s="52">
        <v>2012</v>
      </c>
      <c r="I35" s="52">
        <v>2013</v>
      </c>
      <c r="J35" s="52">
        <v>2014</v>
      </c>
      <c r="K35" s="52">
        <v>2015</v>
      </c>
      <c r="L35" s="52">
        <v>2016</v>
      </c>
      <c r="M35" s="56">
        <v>2017</v>
      </c>
      <c r="N35" s="54"/>
      <c r="O35" s="54"/>
      <c r="P35" s="29"/>
    </row>
    <row r="36" spans="2:16" x14ac:dyDescent="0.25">
      <c r="B36" s="24"/>
      <c r="E36" s="62" t="s">
        <v>15</v>
      </c>
      <c r="F36" s="63"/>
      <c r="G36" s="77">
        <v>1.7835500000000001E-2</v>
      </c>
      <c r="H36" s="76">
        <v>1.45191E-2</v>
      </c>
      <c r="I36" s="76">
        <v>7.9961000000000008E-3</v>
      </c>
      <c r="J36" s="76">
        <v>1.85606E-2</v>
      </c>
      <c r="K36" s="76">
        <v>8.9476E-3</v>
      </c>
      <c r="L36" s="76">
        <v>2.15517E-2</v>
      </c>
      <c r="M36" s="98">
        <v>3.1390800000000003E-2</v>
      </c>
      <c r="N36" s="55"/>
      <c r="O36" s="55"/>
      <c r="P36" s="43"/>
    </row>
    <row r="37" spans="2:16" x14ac:dyDescent="0.25">
      <c r="B37" s="24"/>
      <c r="E37" s="68" t="s">
        <v>16</v>
      </c>
      <c r="F37" s="69"/>
      <c r="G37" s="97">
        <v>3.8378799999999998E-2</v>
      </c>
      <c r="H37" s="79">
        <v>2.1545999999999999E-2</v>
      </c>
      <c r="I37" s="79">
        <v>3.8838000000000002E-3</v>
      </c>
      <c r="J37" s="79">
        <v>2.5484E-2</v>
      </c>
      <c r="K37" s="79">
        <v>1.7992899999999999E-2</v>
      </c>
      <c r="L37" s="79">
        <v>3.06366E-2</v>
      </c>
      <c r="M37" s="99"/>
      <c r="N37" s="55"/>
      <c r="O37" s="55"/>
      <c r="P37" s="43"/>
    </row>
    <row r="38" spans="2:16" x14ac:dyDescent="0.25">
      <c r="B38" s="24"/>
      <c r="E38" s="64" t="s">
        <v>17</v>
      </c>
      <c r="F38" s="65"/>
      <c r="G38" s="97">
        <v>4.0498000000000001E-3</v>
      </c>
      <c r="H38" s="79">
        <v>3.5198E-3</v>
      </c>
      <c r="I38" s="79">
        <v>4.1463999999999997E-3</v>
      </c>
      <c r="J38" s="79">
        <v>7.5529999999999998E-4</v>
      </c>
      <c r="K38" s="79">
        <v>5.8084E-3</v>
      </c>
      <c r="L38" s="79">
        <v>1.7703E-3</v>
      </c>
      <c r="M38" s="99"/>
      <c r="N38" s="55"/>
      <c r="O38" s="55"/>
      <c r="P38" s="43"/>
    </row>
    <row r="39" spans="2:16" x14ac:dyDescent="0.25">
      <c r="B39" s="24"/>
      <c r="E39" s="68" t="s">
        <v>4</v>
      </c>
      <c r="F39" s="69"/>
      <c r="G39" s="97">
        <v>4.7786E-3</v>
      </c>
      <c r="H39" s="79">
        <v>1.6786200000000001E-2</v>
      </c>
      <c r="I39" s="79">
        <v>1.49397E-2</v>
      </c>
      <c r="J39" s="79">
        <v>2.1494099999999999E-2</v>
      </c>
      <c r="K39" s="79">
        <v>3.0875E-3</v>
      </c>
      <c r="L39" s="79">
        <v>2.1193799999999999E-2</v>
      </c>
      <c r="M39" s="99"/>
      <c r="N39" s="55"/>
      <c r="O39" s="55"/>
      <c r="P39" s="43"/>
    </row>
    <row r="40" spans="2:16" x14ac:dyDescent="0.25">
      <c r="B40" s="24"/>
      <c r="E40" s="64" t="s">
        <v>18</v>
      </c>
      <c r="F40" s="65"/>
      <c r="G40" s="97">
        <v>2.8761999999999999E-2</v>
      </c>
      <c r="H40" s="79">
        <v>1.42773E-2</v>
      </c>
      <c r="I40" s="79">
        <v>2.13098E-2</v>
      </c>
      <c r="J40" s="79">
        <v>1.5756099999999999E-2</v>
      </c>
      <c r="K40" s="79">
        <v>3.6116E-3</v>
      </c>
      <c r="L40" s="79">
        <v>2.0308300000000001E-2</v>
      </c>
      <c r="M40" s="99"/>
      <c r="N40" s="55"/>
      <c r="O40" s="55"/>
      <c r="P40" s="43"/>
    </row>
    <row r="41" spans="2:16" x14ac:dyDescent="0.25">
      <c r="B41" s="24"/>
      <c r="E41" s="68" t="s">
        <v>3</v>
      </c>
      <c r="F41" s="69"/>
      <c r="G41" s="97">
        <v>2.1392999999999998E-3</v>
      </c>
      <c r="H41" s="79">
        <v>9.3293999999999998E-3</v>
      </c>
      <c r="I41" s="79">
        <v>-4.8894000000000003E-3</v>
      </c>
      <c r="J41" s="79">
        <v>8.2260000000000007E-3</v>
      </c>
      <c r="K41" s="79">
        <v>1.8989E-3</v>
      </c>
      <c r="L41" s="79">
        <v>1.30206E-2</v>
      </c>
      <c r="M41" s="99"/>
      <c r="N41" s="55"/>
      <c r="O41" s="55"/>
      <c r="P41" s="43"/>
    </row>
    <row r="42" spans="2:16" x14ac:dyDescent="0.25">
      <c r="B42" s="24"/>
      <c r="E42" s="64" t="s">
        <v>19</v>
      </c>
      <c r="F42" s="65"/>
      <c r="G42" s="97">
        <v>-1.24247E-2</v>
      </c>
      <c r="H42" s="79">
        <v>-3.1250000000000002E-3</v>
      </c>
      <c r="I42" s="79">
        <v>4.2513999999999998E-3</v>
      </c>
      <c r="J42" s="79">
        <v>9.6783000000000008E-3</v>
      </c>
      <c r="K42" s="79">
        <v>-6.3315999999999997E-3</v>
      </c>
      <c r="L42" s="79">
        <v>-6.0683000000000004E-3</v>
      </c>
      <c r="M42" s="99"/>
      <c r="N42" s="55"/>
      <c r="O42" s="55"/>
      <c r="P42" s="43"/>
    </row>
    <row r="43" spans="2:16" x14ac:dyDescent="0.25">
      <c r="B43" s="24"/>
      <c r="E43" s="68" t="s">
        <v>20</v>
      </c>
      <c r="F43" s="69"/>
      <c r="G43" s="97">
        <v>1.16755E-2</v>
      </c>
      <c r="H43" s="79">
        <v>2.0843899999999999E-2</v>
      </c>
      <c r="I43" s="79">
        <v>2.1549100000000002E-2</v>
      </c>
      <c r="J43" s="79">
        <v>2.3507199999999999E-2</v>
      </c>
      <c r="K43" s="79">
        <v>1.12429E-2</v>
      </c>
      <c r="L43" s="79">
        <v>3.9752299999999997E-2</v>
      </c>
      <c r="M43" s="99"/>
      <c r="N43" s="55"/>
      <c r="O43" s="55"/>
      <c r="P43" s="43"/>
    </row>
    <row r="44" spans="2:16" x14ac:dyDescent="0.25">
      <c r="B44" s="24"/>
      <c r="E44" s="66" t="s">
        <v>2</v>
      </c>
      <c r="F44" s="67"/>
      <c r="G44" s="97">
        <v>8.5900000000000004E-3</v>
      </c>
      <c r="H44" s="79">
        <v>1.20692E-2</v>
      </c>
      <c r="I44" s="79">
        <v>1.02434E-2</v>
      </c>
      <c r="J44" s="79">
        <v>6.2110999999999998E-3</v>
      </c>
      <c r="K44" s="79">
        <v>-8.6499999999999999E-4</v>
      </c>
      <c r="L44" s="79">
        <v>1.44187E-2</v>
      </c>
      <c r="M44" s="99"/>
      <c r="N44" s="55"/>
      <c r="O44" s="55"/>
      <c r="P44" s="43"/>
    </row>
    <row r="45" spans="2:16" x14ac:dyDescent="0.25">
      <c r="B45" s="24"/>
      <c r="E45" s="129" t="s">
        <v>34</v>
      </c>
      <c r="F45" s="129"/>
      <c r="G45" s="151"/>
      <c r="H45" s="151"/>
      <c r="I45" s="151"/>
      <c r="J45" s="151"/>
      <c r="K45" s="151"/>
      <c r="L45" s="151"/>
      <c r="M45" s="151"/>
      <c r="N45" s="53"/>
      <c r="O45" s="53"/>
      <c r="P45" s="29"/>
    </row>
    <row r="46" spans="2:16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0"/>
      <c r="I48" s="28"/>
      <c r="J48" s="20"/>
      <c r="K48" s="20"/>
      <c r="L48" s="20"/>
      <c r="M48" s="20"/>
      <c r="N48" s="20"/>
      <c r="O48" s="20"/>
      <c r="P48" s="20"/>
    </row>
    <row r="49" spans="2:16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x14ac:dyDescent="0.25">
      <c r="B50" s="41"/>
      <c r="C50" s="70" t="s">
        <v>35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42"/>
    </row>
    <row r="51" spans="2:16" x14ac:dyDescent="0.25">
      <c r="B51" s="41"/>
      <c r="C51" s="44"/>
      <c r="D51" s="44"/>
      <c r="E51" s="44"/>
      <c r="F51" s="44"/>
      <c r="G51" s="44"/>
      <c r="H51" s="44"/>
      <c r="I51" s="44"/>
      <c r="J51" s="93"/>
      <c r="K51" s="93"/>
      <c r="L51" s="93"/>
      <c r="M51" s="93"/>
      <c r="N51" s="93"/>
      <c r="O51" s="93"/>
      <c r="P51" s="42"/>
    </row>
    <row r="52" spans="2:16" ht="15" customHeight="1" x14ac:dyDescent="0.25">
      <c r="B52" s="41"/>
      <c r="C52" s="149" t="s">
        <v>38</v>
      </c>
      <c r="D52" s="149" t="s">
        <v>15</v>
      </c>
      <c r="E52" s="149" t="s">
        <v>21</v>
      </c>
      <c r="F52" s="147" t="s">
        <v>36</v>
      </c>
      <c r="G52" s="147" t="s">
        <v>37</v>
      </c>
      <c r="H52" s="149" t="s">
        <v>40</v>
      </c>
      <c r="I52" s="59"/>
      <c r="J52" s="145"/>
      <c r="K52" s="145"/>
      <c r="L52" s="145"/>
      <c r="M52" s="145"/>
      <c r="N52" s="145"/>
      <c r="O52" s="145"/>
      <c r="P52" s="42"/>
    </row>
    <row r="53" spans="2:16" x14ac:dyDescent="0.25">
      <c r="B53" s="41"/>
      <c r="C53" s="150"/>
      <c r="D53" s="150"/>
      <c r="E53" s="150"/>
      <c r="F53" s="148"/>
      <c r="G53" s="148"/>
      <c r="H53" s="150"/>
      <c r="I53" s="59"/>
      <c r="J53" s="145"/>
      <c r="K53" s="145"/>
      <c r="L53" s="145"/>
      <c r="M53" s="145"/>
      <c r="N53" s="145"/>
      <c r="O53" s="145"/>
      <c r="P53" s="42"/>
    </row>
    <row r="54" spans="2:16" ht="15" customHeight="1" x14ac:dyDescent="0.25">
      <c r="B54" s="41"/>
      <c r="C54" s="71">
        <v>42795</v>
      </c>
      <c r="D54" s="96">
        <v>2.1700000000000001E-2</v>
      </c>
      <c r="E54" s="96"/>
      <c r="F54" s="96"/>
      <c r="G54" s="96"/>
      <c r="H54" s="96"/>
      <c r="I54" s="59"/>
      <c r="J54" s="145"/>
      <c r="K54" s="145"/>
      <c r="L54" s="145"/>
      <c r="M54" s="145"/>
      <c r="N54" s="145"/>
      <c r="O54" s="145"/>
      <c r="P54" s="42"/>
    </row>
    <row r="55" spans="2:16" x14ac:dyDescent="0.25">
      <c r="B55" s="41"/>
      <c r="C55" s="71">
        <v>42767</v>
      </c>
      <c r="D55" s="96">
        <v>6.1373831704258919E-3</v>
      </c>
      <c r="E55" s="96">
        <v>1.4592710882425308E-2</v>
      </c>
      <c r="F55" s="96">
        <v>-1.0882379719987512E-3</v>
      </c>
      <c r="G55" s="96">
        <v>-7.907145656645298E-3</v>
      </c>
      <c r="H55" s="96">
        <v>9.1466202866286039E-4</v>
      </c>
      <c r="I55" s="59"/>
      <c r="J55" s="145"/>
      <c r="K55" s="145"/>
      <c r="L55" s="145"/>
      <c r="M55" s="145"/>
      <c r="N55" s="145"/>
      <c r="O55" s="145"/>
      <c r="P55" s="42"/>
    </row>
    <row r="56" spans="2:16" x14ac:dyDescent="0.25">
      <c r="B56" s="41"/>
      <c r="C56" s="71">
        <v>42736</v>
      </c>
      <c r="D56" s="96">
        <v>3.5533795598894358E-3</v>
      </c>
      <c r="E56" s="96">
        <v>7.1658380329608917E-3</v>
      </c>
      <c r="F56" s="96">
        <v>-5.0527835264801979E-3</v>
      </c>
      <c r="G56" s="96">
        <v>1.4510628534480929E-4</v>
      </c>
      <c r="H56" s="96">
        <v>6.4067362109199166E-4</v>
      </c>
      <c r="I56" s="59"/>
      <c r="J56" s="51"/>
      <c r="K56" s="51"/>
      <c r="L56" s="51"/>
      <c r="M56" s="51"/>
      <c r="N56" s="51"/>
      <c r="O56" s="51"/>
      <c r="P56" s="42"/>
    </row>
    <row r="57" spans="2:16" x14ac:dyDescent="0.25">
      <c r="B57" s="41"/>
      <c r="C57" s="71">
        <v>42705</v>
      </c>
      <c r="D57" s="96">
        <v>4.5212977565824986E-3</v>
      </c>
      <c r="E57" s="96">
        <v>5.3664632141590118E-3</v>
      </c>
      <c r="F57" s="96">
        <v>1.1868894100189209E-2</v>
      </c>
      <c r="G57" s="96">
        <v>1.6715116798877716E-3</v>
      </c>
      <c r="H57" s="96">
        <v>-5.4884742712602019E-4</v>
      </c>
      <c r="I57" s="59"/>
      <c r="J57" s="51"/>
      <c r="K57" s="51"/>
      <c r="L57" s="51"/>
      <c r="M57" s="51"/>
      <c r="N57" s="51"/>
      <c r="O57" s="51"/>
      <c r="P57" s="42"/>
    </row>
    <row r="58" spans="2:16" x14ac:dyDescent="0.25">
      <c r="B58" s="41"/>
      <c r="C58" s="71">
        <v>42675</v>
      </c>
      <c r="D58" s="96">
        <v>1.8277177587151527E-3</v>
      </c>
      <c r="E58" s="96">
        <v>5.1485729636624455E-4</v>
      </c>
      <c r="F58" s="96">
        <v>1.0053006699308753E-3</v>
      </c>
      <c r="G58" s="96">
        <v>1.0353183373808861E-2</v>
      </c>
      <c r="H58" s="96">
        <v>2.1083508618175983E-3</v>
      </c>
      <c r="I58" s="59"/>
      <c r="J58" s="132"/>
      <c r="K58" s="132"/>
      <c r="L58" s="132"/>
      <c r="M58" s="132"/>
      <c r="N58" s="132"/>
      <c r="O58" s="132"/>
      <c r="P58" s="42"/>
    </row>
    <row r="59" spans="2:16" x14ac:dyDescent="0.25">
      <c r="B59" s="41"/>
      <c r="C59" s="71">
        <v>42644</v>
      </c>
      <c r="D59" s="96">
        <v>8.0102533102035522E-3</v>
      </c>
      <c r="E59" s="96">
        <v>1.3114754110574722E-2</v>
      </c>
      <c r="F59" s="96">
        <v>1.1088523082435131E-2</v>
      </c>
      <c r="G59" s="96">
        <v>2.8718702960759401E-3</v>
      </c>
      <c r="H59" s="96">
        <v>4.7895368188619614E-3</v>
      </c>
      <c r="I59" s="59"/>
      <c r="J59" s="51"/>
      <c r="K59" s="51"/>
      <c r="L59" s="57"/>
      <c r="M59" s="51"/>
      <c r="N59" s="51"/>
      <c r="O59" s="51"/>
      <c r="P59" s="42"/>
    </row>
    <row r="60" spans="2:16" x14ac:dyDescent="0.25">
      <c r="B60" s="41"/>
      <c r="C60" s="71">
        <v>42614</v>
      </c>
      <c r="D60" s="96">
        <v>2.892030868679285E-3</v>
      </c>
      <c r="E60" s="96">
        <v>3.5145443398505449E-3</v>
      </c>
      <c r="F60" s="96">
        <v>1.6660495894029737E-3</v>
      </c>
      <c r="G60" s="96">
        <v>8.0166272819042206E-3</v>
      </c>
      <c r="H60" s="96">
        <v>-6.443298771046102E-4</v>
      </c>
      <c r="I60" s="59"/>
      <c r="J60" s="51"/>
      <c r="K60" s="57"/>
      <c r="L60" s="57"/>
      <c r="M60" s="118"/>
      <c r="N60" s="118"/>
      <c r="O60" s="107"/>
      <c r="P60" s="42"/>
    </row>
    <row r="61" spans="2:16" x14ac:dyDescent="0.25">
      <c r="B61" s="41"/>
      <c r="C61" s="71">
        <v>42583</v>
      </c>
      <c r="D61" s="96">
        <v>1.6069419507402927E-4</v>
      </c>
      <c r="E61" s="96">
        <v>-1.1204063193872571E-3</v>
      </c>
      <c r="F61" s="96">
        <v>-9.2549744294956326E-5</v>
      </c>
      <c r="G61" s="96">
        <v>4.6983370557427406E-3</v>
      </c>
      <c r="H61" s="96">
        <v>1.8412814824841917E-4</v>
      </c>
      <c r="I61" s="59"/>
      <c r="J61" s="51"/>
      <c r="K61" s="57"/>
      <c r="L61" s="57"/>
      <c r="M61" s="92"/>
      <c r="N61" s="92"/>
      <c r="O61" s="57"/>
      <c r="P61" s="42"/>
    </row>
    <row r="62" spans="2:16" x14ac:dyDescent="0.25">
      <c r="B62" s="41"/>
      <c r="C62" s="71">
        <v>42552</v>
      </c>
      <c r="D62" s="96">
        <v>2.0127203315496445E-3</v>
      </c>
      <c r="E62" s="96">
        <v>3.8239483255892992E-3</v>
      </c>
      <c r="F62" s="96">
        <v>1.1118317488580942E-3</v>
      </c>
      <c r="G62" s="96">
        <v>2.2423199843615294E-3</v>
      </c>
      <c r="H62" s="96">
        <v>-7.3597056325525045E-4</v>
      </c>
      <c r="I62" s="59"/>
      <c r="J62" s="116"/>
      <c r="K62" s="51"/>
      <c r="L62" s="51"/>
      <c r="M62" s="55"/>
      <c r="N62" s="55"/>
      <c r="O62" s="117"/>
      <c r="P62" s="42"/>
    </row>
    <row r="63" spans="2:16" x14ac:dyDescent="0.25">
      <c r="B63" s="41"/>
      <c r="C63" s="71">
        <v>42522</v>
      </c>
      <c r="D63" s="96">
        <v>1.4512618072330952E-3</v>
      </c>
      <c r="E63" s="96">
        <v>-8.9894374832510948E-4</v>
      </c>
      <c r="F63" s="96">
        <v>9.2738569946959615E-4</v>
      </c>
      <c r="G63" s="96">
        <v>4.5802672393620014E-3</v>
      </c>
      <c r="H63" s="96">
        <v>9.2850513756275177E-3</v>
      </c>
      <c r="I63" s="59"/>
      <c r="J63" s="116"/>
      <c r="K63" s="51"/>
      <c r="L63" s="51"/>
      <c r="M63" s="55"/>
      <c r="N63" s="55"/>
      <c r="O63" s="117"/>
      <c r="P63" s="42"/>
    </row>
    <row r="64" spans="2:16" x14ac:dyDescent="0.25">
      <c r="B64" s="41"/>
      <c r="C64" s="71">
        <v>42491</v>
      </c>
      <c r="D64" s="96">
        <v>-3.6150384694337845E-3</v>
      </c>
      <c r="E64" s="96">
        <v>-9.9384412169456482E-3</v>
      </c>
      <c r="F64" s="96">
        <v>5.5674120085313916E-4</v>
      </c>
      <c r="G64" s="96">
        <v>-7.9702045768499374E-3</v>
      </c>
      <c r="H64" s="96">
        <v>1.3015990843996406E-3</v>
      </c>
      <c r="I64" s="28"/>
      <c r="J64" s="116"/>
      <c r="K64" s="51"/>
      <c r="L64" s="51"/>
      <c r="M64" s="55"/>
      <c r="N64" s="55"/>
      <c r="O64" s="117"/>
      <c r="P64" s="42"/>
    </row>
    <row r="65" spans="2:16" x14ac:dyDescent="0.25">
      <c r="B65" s="72"/>
      <c r="C65" s="71">
        <v>42461</v>
      </c>
      <c r="D65" s="96">
        <v>1.4481093967333436E-3</v>
      </c>
      <c r="E65" s="96">
        <v>5.194419645704329E-4</v>
      </c>
      <c r="F65" s="96">
        <v>-4.526140633970499E-3</v>
      </c>
      <c r="G65" s="96">
        <v>-9.4444034621119499E-3</v>
      </c>
      <c r="H65" s="96">
        <v>1.8597730377223343E-4</v>
      </c>
      <c r="I65" s="59"/>
      <c r="J65" s="116"/>
      <c r="K65" s="51"/>
      <c r="L65" s="51"/>
      <c r="M65" s="55"/>
      <c r="N65" s="55"/>
      <c r="O65" s="117"/>
      <c r="P65" s="65"/>
    </row>
    <row r="66" spans="2:16" x14ac:dyDescent="0.25">
      <c r="B66" s="72"/>
      <c r="C66" s="71">
        <v>42430</v>
      </c>
      <c r="D66" s="96">
        <v>7.70166190341115E-3</v>
      </c>
      <c r="E66" s="96">
        <v>9.8164109513163567E-3</v>
      </c>
      <c r="F66" s="96">
        <v>-2.3958717938512564E-3</v>
      </c>
      <c r="G66" s="96">
        <v>2.2925601806491613E-3</v>
      </c>
      <c r="H66" s="96">
        <v>-6.5049715340137482E-4</v>
      </c>
      <c r="I66" s="59"/>
      <c r="J66" s="51"/>
      <c r="K66" s="51"/>
      <c r="L66" s="51"/>
      <c r="M66" s="51"/>
      <c r="N66" s="51"/>
      <c r="O66" s="117"/>
      <c r="P66" s="65"/>
    </row>
    <row r="67" spans="2:16" x14ac:dyDescent="0.25">
      <c r="B67" s="72"/>
      <c r="C67" s="71">
        <v>42401</v>
      </c>
      <c r="D67" s="96">
        <v>4.3152580037713051E-3</v>
      </c>
      <c r="E67" s="96">
        <v>3.7608123384416103E-3</v>
      </c>
      <c r="F67" s="96">
        <v>0</v>
      </c>
      <c r="G67" s="96">
        <v>8.8786091655492783E-3</v>
      </c>
      <c r="H67" s="96">
        <v>1.7687581712380052E-3</v>
      </c>
      <c r="I67" s="59"/>
      <c r="J67" s="116"/>
      <c r="K67" s="51"/>
      <c r="L67" s="51"/>
      <c r="M67" s="55"/>
      <c r="N67" s="55"/>
      <c r="O67" s="117"/>
      <c r="P67" s="65"/>
    </row>
    <row r="68" spans="2:16" x14ac:dyDescent="0.25">
      <c r="B68" s="72"/>
      <c r="C68" s="71">
        <v>42370</v>
      </c>
      <c r="D68" s="96">
        <v>9.5347687602043152E-3</v>
      </c>
      <c r="E68" s="96">
        <v>1.7059363424777985E-2</v>
      </c>
      <c r="F68" s="96">
        <v>-3.672420047223568E-3</v>
      </c>
      <c r="G68" s="96">
        <v>1.0022607631981373E-2</v>
      </c>
      <c r="H68" s="96">
        <v>6.5207266015931964E-4</v>
      </c>
      <c r="I68" s="59"/>
      <c r="J68" s="116"/>
      <c r="K68" s="51"/>
      <c r="L68" s="51"/>
      <c r="M68" s="55"/>
      <c r="N68" s="55"/>
      <c r="O68" s="117"/>
      <c r="P68" s="65"/>
    </row>
    <row r="69" spans="2:16" x14ac:dyDescent="0.25">
      <c r="B69" s="72"/>
      <c r="C69" s="71">
        <v>42339</v>
      </c>
      <c r="D69" s="96">
        <v>-1.0674111545085907E-3</v>
      </c>
      <c r="E69" s="96">
        <v>-3.8103947881609201E-3</v>
      </c>
      <c r="F69" s="96">
        <v>3.8709677755832672E-3</v>
      </c>
      <c r="G69" s="96">
        <v>1.8875047098845243E-3</v>
      </c>
      <c r="H69" s="96">
        <v>8.3908258238807321E-4</v>
      </c>
      <c r="I69" s="59"/>
      <c r="J69" s="50"/>
      <c r="K69" s="51"/>
      <c r="L69" s="51"/>
      <c r="M69" s="51"/>
      <c r="N69" s="51"/>
      <c r="O69" s="51"/>
      <c r="P69" s="65"/>
    </row>
    <row r="70" spans="2:16" x14ac:dyDescent="0.25">
      <c r="B70" s="72"/>
      <c r="C70" s="71">
        <v>42309</v>
      </c>
      <c r="D70" s="96">
        <v>3.4604927059262991E-3</v>
      </c>
      <c r="E70" s="96">
        <v>7.060629315674305E-3</v>
      </c>
      <c r="F70" s="96">
        <v>1.6617430374026299E-3</v>
      </c>
      <c r="G70" s="96">
        <v>0</v>
      </c>
      <c r="H70" s="96">
        <v>7.4640789534896612E-4</v>
      </c>
      <c r="I70" s="59"/>
      <c r="J70" s="59"/>
      <c r="K70" s="59"/>
      <c r="L70" s="59"/>
      <c r="M70" s="59"/>
      <c r="N70" s="59"/>
      <c r="O70" s="59"/>
      <c r="P70" s="65"/>
    </row>
    <row r="71" spans="2:16" x14ac:dyDescent="0.25">
      <c r="B71" s="72"/>
      <c r="C71" s="71">
        <v>42278</v>
      </c>
      <c r="D71" s="96">
        <v>2.6435358449816704E-3</v>
      </c>
      <c r="E71" s="96">
        <v>2.3029092699289322E-4</v>
      </c>
      <c r="F71" s="96">
        <v>-1.1066027218475938E-3</v>
      </c>
      <c r="G71" s="96">
        <v>3.0097993090748787E-2</v>
      </c>
      <c r="H71" s="96">
        <v>-2.0484172273427248E-3</v>
      </c>
      <c r="I71" s="59"/>
      <c r="J71" s="59"/>
      <c r="K71" s="59"/>
      <c r="L71" s="59"/>
      <c r="M71" s="59"/>
      <c r="N71" s="59"/>
      <c r="O71" s="59"/>
      <c r="P71" s="65"/>
    </row>
    <row r="72" spans="2:16" x14ac:dyDescent="0.25">
      <c r="B72" s="72"/>
      <c r="C72" s="71">
        <v>42248</v>
      </c>
      <c r="D72" s="96">
        <v>1.240694778971374E-3</v>
      </c>
      <c r="E72" s="96">
        <v>2.7711491566151381E-3</v>
      </c>
      <c r="F72" s="96">
        <v>-2.2083180956542492E-3</v>
      </c>
      <c r="G72" s="96">
        <v>4.0605966933071613E-3</v>
      </c>
      <c r="H72" s="96">
        <v>-3.7230082671158016E-4</v>
      </c>
      <c r="I72" s="59"/>
      <c r="J72" s="59"/>
      <c r="K72" s="59"/>
      <c r="L72" s="59"/>
      <c r="M72" s="59"/>
      <c r="N72" s="59"/>
      <c r="O72" s="59"/>
      <c r="P72" s="65"/>
    </row>
    <row r="73" spans="2:16" x14ac:dyDescent="0.25">
      <c r="B73" s="72"/>
      <c r="C73" s="71">
        <v>42217</v>
      </c>
      <c r="D73" s="96">
        <v>5.9910132549703121E-3</v>
      </c>
      <c r="E73" s="96">
        <v>1.1760124936699867E-2</v>
      </c>
      <c r="F73" s="96">
        <v>-2.7596356812864542E-4</v>
      </c>
      <c r="G73" s="96">
        <v>8.9820362627506256E-3</v>
      </c>
      <c r="H73" s="96">
        <v>5.5876327678561211E-4</v>
      </c>
      <c r="I73" s="59"/>
      <c r="J73" s="59"/>
      <c r="K73" s="59"/>
      <c r="L73" s="59"/>
      <c r="M73" s="59"/>
      <c r="N73" s="59"/>
      <c r="O73" s="59"/>
      <c r="P73" s="65"/>
    </row>
    <row r="74" spans="2:16" x14ac:dyDescent="0.25">
      <c r="B74" s="72"/>
      <c r="C74" s="71">
        <v>42186</v>
      </c>
      <c r="D74" s="96">
        <v>1.0828821687027812E-3</v>
      </c>
      <c r="E74" s="96">
        <v>-4.8825852572917938E-3</v>
      </c>
      <c r="F74" s="96">
        <v>8.3480197936296463E-3</v>
      </c>
      <c r="G74" s="96">
        <v>1.2524929828941822E-2</v>
      </c>
      <c r="H74" s="96">
        <v>2.7945972396992147E-4</v>
      </c>
      <c r="I74" s="59"/>
      <c r="J74" s="59"/>
      <c r="K74" s="59"/>
      <c r="L74" s="59"/>
      <c r="M74" s="59"/>
      <c r="N74" s="59"/>
      <c r="O74" s="59"/>
      <c r="P74" s="65"/>
    </row>
    <row r="75" spans="2:16" x14ac:dyDescent="0.25">
      <c r="B75" s="72"/>
      <c r="C75" s="71">
        <v>42156</v>
      </c>
      <c r="D75" s="96">
        <v>1.6662501730024815E-4</v>
      </c>
      <c r="E75" s="96">
        <v>-4.3213209137320518E-3</v>
      </c>
      <c r="F75" s="96">
        <v>7.381797768175602E-3</v>
      </c>
      <c r="G75" s="96">
        <v>4.4070514850318432E-3</v>
      </c>
      <c r="H75" s="96">
        <v>8.3908258238807321E-4</v>
      </c>
      <c r="I75" s="59"/>
      <c r="J75" s="59"/>
      <c r="K75" s="59"/>
      <c r="L75" s="59"/>
      <c r="M75" s="59"/>
      <c r="N75" s="59"/>
      <c r="O75" s="59"/>
      <c r="P75" s="65"/>
    </row>
    <row r="76" spans="2:16" x14ac:dyDescent="0.25">
      <c r="B76" s="72"/>
      <c r="C76" s="71">
        <v>42125</v>
      </c>
      <c r="D76" s="96">
        <v>3.2597794197499752E-3</v>
      </c>
      <c r="E76" s="96">
        <v>1.3909280532971025E-3</v>
      </c>
      <c r="F76" s="96">
        <v>4.0341494604945183E-3</v>
      </c>
      <c r="G76" s="96">
        <v>2.3202426731586456E-2</v>
      </c>
      <c r="H76" s="96">
        <v>5.5970146786421537E-4</v>
      </c>
      <c r="I76" s="59"/>
      <c r="J76" s="59"/>
      <c r="K76" s="59"/>
      <c r="L76" s="59"/>
      <c r="M76" s="59"/>
      <c r="N76" s="59"/>
      <c r="O76" s="59"/>
      <c r="P76" s="65"/>
    </row>
    <row r="77" spans="2:16" x14ac:dyDescent="0.25">
      <c r="B77" s="72"/>
      <c r="C77" s="71">
        <v>42095</v>
      </c>
      <c r="D77" s="96">
        <v>3.6912751384079456E-3</v>
      </c>
      <c r="E77" s="96">
        <v>9.0448344126343727E-3</v>
      </c>
      <c r="F77" s="96">
        <v>-7.4997654883190989E-4</v>
      </c>
      <c r="G77" s="96">
        <v>3.0427630990743637E-3</v>
      </c>
      <c r="H77" s="96">
        <v>-1.8653235747478902E-4</v>
      </c>
      <c r="I77" s="59"/>
      <c r="J77" s="59"/>
      <c r="K77" s="59"/>
      <c r="L77" s="59"/>
      <c r="M77" s="59"/>
      <c r="N77" s="59"/>
      <c r="O77" s="59"/>
      <c r="P77" s="65"/>
    </row>
    <row r="78" spans="2:16" x14ac:dyDescent="0.25">
      <c r="B78" s="72"/>
      <c r="C78" s="71">
        <v>42064</v>
      </c>
      <c r="D78" s="96">
        <v>4.4661667197942734E-3</v>
      </c>
      <c r="E78" s="96">
        <v>6.909005343914032E-3</v>
      </c>
      <c r="F78" s="96">
        <v>7.5053947512060404E-4</v>
      </c>
      <c r="G78" s="96">
        <v>1.8950317753478885E-3</v>
      </c>
      <c r="H78" s="96">
        <v>3.8385919760912657E-3</v>
      </c>
      <c r="I78" s="59"/>
      <c r="J78" s="59"/>
      <c r="K78" s="59"/>
      <c r="L78" s="59"/>
      <c r="M78" s="59"/>
      <c r="N78" s="59"/>
      <c r="O78" s="59"/>
      <c r="P78" s="65"/>
    </row>
    <row r="79" spans="2:16" x14ac:dyDescent="0.25">
      <c r="B79" s="72"/>
      <c r="C79" s="71">
        <v>42036</v>
      </c>
      <c r="D79" s="96">
        <v>2.7885753661394119E-3</v>
      </c>
      <c r="E79" s="96">
        <v>6.4796521328389645E-3</v>
      </c>
      <c r="F79" s="96">
        <v>-3.751289623323828E-4</v>
      </c>
      <c r="G79" s="96">
        <v>-5.5714868940412998E-3</v>
      </c>
      <c r="H79" s="96">
        <v>1.8759965896606445E-3</v>
      </c>
      <c r="I79" s="59"/>
      <c r="J79" s="59"/>
      <c r="K79" s="59"/>
      <c r="L79" s="59"/>
      <c r="M79" s="59"/>
      <c r="N79" s="59"/>
      <c r="O79" s="59"/>
      <c r="P79" s="65"/>
    </row>
    <row r="80" spans="2:16" x14ac:dyDescent="0.25">
      <c r="B80" s="72"/>
      <c r="C80" s="71">
        <v>42005</v>
      </c>
      <c r="D80" s="96">
        <v>1.6929067205637693E-3</v>
      </c>
      <c r="E80" s="96">
        <v>4.6042706817388535E-3</v>
      </c>
      <c r="F80" s="96">
        <v>-6.7070331424474716E-3</v>
      </c>
      <c r="G80" s="96">
        <v>6.7640021443367004E-3</v>
      </c>
      <c r="H80" s="96">
        <v>9.3808630481362343E-5</v>
      </c>
      <c r="I80" s="59"/>
      <c r="J80" s="59"/>
      <c r="K80" s="59"/>
      <c r="L80" s="59"/>
      <c r="M80" s="59"/>
      <c r="N80" s="59"/>
      <c r="O80" s="59"/>
      <c r="P80" s="65"/>
    </row>
    <row r="81" spans="2:16" x14ac:dyDescent="0.25">
      <c r="B81" s="72"/>
      <c r="C81" s="146" t="s">
        <v>39</v>
      </c>
      <c r="D81" s="146"/>
      <c r="E81" s="146"/>
      <c r="F81" s="146"/>
      <c r="G81" s="146"/>
      <c r="H81" s="146"/>
      <c r="I81" s="53"/>
      <c r="J81" s="53"/>
      <c r="K81" s="53"/>
      <c r="L81" s="59"/>
      <c r="M81" s="59"/>
      <c r="N81" s="59"/>
      <c r="O81" s="59"/>
      <c r="P81" s="65"/>
    </row>
    <row r="82" spans="2:16" x14ac:dyDescent="0.25"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67"/>
    </row>
  </sheetData>
  <mergeCells count="19">
    <mergeCell ref="J58:O58"/>
    <mergeCell ref="C81:H81"/>
    <mergeCell ref="D52:D53"/>
    <mergeCell ref="E52:E53"/>
    <mergeCell ref="F52:F53"/>
    <mergeCell ref="G52:G53"/>
    <mergeCell ref="H52:H53"/>
    <mergeCell ref="C9:O11"/>
    <mergeCell ref="E33:L33"/>
    <mergeCell ref="B1:P2"/>
    <mergeCell ref="C7:O7"/>
    <mergeCell ref="D12:N12"/>
    <mergeCell ref="H14:M14"/>
    <mergeCell ref="D25:M25"/>
    <mergeCell ref="E45:M45"/>
    <mergeCell ref="C52:C53"/>
    <mergeCell ref="D14:G15"/>
    <mergeCell ref="C31:O31"/>
    <mergeCell ref="J52:O5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82"/>
  <sheetViews>
    <sheetView zoomScaleNormal="100" workbookViewId="0">
      <selection activeCell="C34" sqref="C3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3" t="s">
        <v>55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15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x14ac:dyDescent="0.25">
      <c r="B3" s="45" t="str">
        <f>+C7</f>
        <v>1. Variación % anualizada (doce últimos meses) del Índice General del Precios al Consumidor 2012-2016</v>
      </c>
      <c r="C3" s="46"/>
      <c r="D3" s="46"/>
      <c r="E3" s="46"/>
      <c r="F3" s="46"/>
      <c r="G3" s="46"/>
      <c r="H3" s="45"/>
      <c r="I3" s="46"/>
      <c r="J3" s="46" t="str">
        <f>+C50</f>
        <v>3. Variación % mensual del Índice General del Precios al Consumidor</v>
      </c>
      <c r="K3" s="46"/>
      <c r="L3" s="46"/>
      <c r="M3" s="45"/>
      <c r="N3" s="46"/>
      <c r="O3" s="46"/>
      <c r="P3" s="46"/>
    </row>
    <row r="4" spans="2:16" x14ac:dyDescent="0.25">
      <c r="B4" s="45" t="str">
        <f>+C31</f>
        <v>2. Variación % acumulada del Índice General del Precios al Consumidor, de enero a febrero 2011-2017</v>
      </c>
      <c r="C4" s="46"/>
      <c r="D4" s="46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  <c r="P4" s="46"/>
    </row>
    <row r="5" spans="2:16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16" x14ac:dyDescent="0.25">
      <c r="B7" s="24"/>
      <c r="C7" s="130" t="s">
        <v>48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5"/>
    </row>
    <row r="8" spans="2:16" x14ac:dyDescent="0.25">
      <c r="B8" s="2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5"/>
    </row>
    <row r="9" spans="2:16" ht="15" customHeight="1" x14ac:dyDescent="0.25">
      <c r="B9" s="24"/>
      <c r="C9" s="131" t="str">
        <f>+CONCATENATE("La variación anual de enero a diciembre 2016 en esta región registró una tasa de ",   FIXED(M16*100, 1 ), "%, impulsado por el aumento general en los precios del grupo ",D17, " que registró un incremento del ",FIXED(M17*100, 1 ), "% como principal grupo de consumo, cabe resaltar el aumento en los precios de  ", D19, " en ",FIXED(M19*100, 1 ), "%. Todos los grupos registraron alzas en sus respectivos Índices de precios.")</f>
        <v>La variación anual de enero a diciembre 2016 en esta región registró una tasa de 3.4%, impulsado por el aumento general en los precios del grupo Alimentos y bebidas que registró un incremento del 3.2% como principal grupo de consumo, cabe resaltar el aumento en los precios de  Alquiler de vivienda, comb. y electricidad en 2.8%. Todos los grupos registraron alzas en sus respectivos Índices de precios.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27"/>
    </row>
    <row r="10" spans="2:16" x14ac:dyDescent="0.25">
      <c r="B10" s="2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27"/>
    </row>
    <row r="11" spans="2:16" x14ac:dyDescent="0.25">
      <c r="B11" s="2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27"/>
    </row>
    <row r="12" spans="2:16" x14ac:dyDescent="0.25">
      <c r="B12" s="24"/>
      <c r="C12" s="28"/>
      <c r="D12" s="132" t="s">
        <v>41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28"/>
      <c r="P12" s="29"/>
    </row>
    <row r="13" spans="2:16" x14ac:dyDescent="0.25"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 x14ac:dyDescent="0.25">
      <c r="B14" s="24"/>
      <c r="C14" s="28"/>
      <c r="D14" s="133" t="s">
        <v>5</v>
      </c>
      <c r="E14" s="134"/>
      <c r="F14" s="134"/>
      <c r="G14" s="135"/>
      <c r="H14" s="139" t="s">
        <v>45</v>
      </c>
      <c r="I14" s="140"/>
      <c r="J14" s="140"/>
      <c r="K14" s="140"/>
      <c r="L14" s="140"/>
      <c r="M14" s="141"/>
      <c r="N14" s="106"/>
      <c r="O14" s="28"/>
      <c r="P14" s="29"/>
    </row>
    <row r="15" spans="2:16" x14ac:dyDescent="0.25">
      <c r="B15" s="24"/>
      <c r="C15" s="28"/>
      <c r="D15" s="136"/>
      <c r="E15" s="137"/>
      <c r="F15" s="137"/>
      <c r="G15" s="138"/>
      <c r="H15" s="94">
        <v>2011</v>
      </c>
      <c r="I15" s="47">
        <v>2012</v>
      </c>
      <c r="J15" s="47">
        <v>2013</v>
      </c>
      <c r="K15" s="47">
        <v>2014</v>
      </c>
      <c r="L15" s="47">
        <v>2015</v>
      </c>
      <c r="M15" s="108">
        <v>2016</v>
      </c>
      <c r="N15" s="107"/>
      <c r="O15" s="28"/>
      <c r="P15" s="29"/>
    </row>
    <row r="16" spans="2:16" x14ac:dyDescent="0.25">
      <c r="B16" s="24"/>
      <c r="C16" s="28"/>
      <c r="D16" s="109" t="s">
        <v>6</v>
      </c>
      <c r="E16" s="48"/>
      <c r="F16" s="48"/>
      <c r="G16" s="48"/>
      <c r="H16" s="76">
        <v>6.4421999999999993E-2</v>
      </c>
      <c r="I16" s="77">
        <v>2.66045E-2</v>
      </c>
      <c r="J16" s="76">
        <v>2.6627499999999998E-2</v>
      </c>
      <c r="K16" s="76">
        <v>3.9902800000000002E-2</v>
      </c>
      <c r="L16" s="76">
        <v>3.7871200000000001E-2</v>
      </c>
      <c r="M16" s="98">
        <v>3.3676299999999999E-2</v>
      </c>
      <c r="N16" s="55"/>
      <c r="O16" s="28"/>
      <c r="P16" s="29"/>
    </row>
    <row r="17" spans="2:16" x14ac:dyDescent="0.25">
      <c r="B17" s="24"/>
      <c r="C17" s="28"/>
      <c r="D17" s="110" t="s">
        <v>7</v>
      </c>
      <c r="E17" s="49"/>
      <c r="F17" s="49"/>
      <c r="G17" s="49"/>
      <c r="H17" s="78">
        <v>8.3640999999999993E-2</v>
      </c>
      <c r="I17" s="78">
        <v>3.0748500000000002E-2</v>
      </c>
      <c r="J17" s="78">
        <v>1.99165E-2</v>
      </c>
      <c r="K17" s="78">
        <v>5.7474200000000003E-2</v>
      </c>
      <c r="L17" s="78">
        <v>5.1044300000000001E-2</v>
      </c>
      <c r="M17" s="111">
        <v>3.19165E-2</v>
      </c>
      <c r="N17" s="36"/>
      <c r="O17" s="28"/>
      <c r="P17" s="29"/>
    </row>
    <row r="18" spans="2:16" x14ac:dyDescent="0.25">
      <c r="B18" s="24"/>
      <c r="C18" s="28"/>
      <c r="D18" s="110" t="s">
        <v>8</v>
      </c>
      <c r="E18" s="49"/>
      <c r="F18" s="49"/>
      <c r="G18" s="49"/>
      <c r="H18" s="78">
        <v>6.2093099999999998E-2</v>
      </c>
      <c r="I18" s="78">
        <v>4.0439200000000002E-2</v>
      </c>
      <c r="J18" s="78">
        <v>1.52128E-2</v>
      </c>
      <c r="K18" s="78">
        <v>1.33391E-2</v>
      </c>
      <c r="L18" s="78">
        <v>1.8035700000000002E-2</v>
      </c>
      <c r="M18" s="111">
        <v>4.0134299999999998E-2</v>
      </c>
      <c r="N18" s="36"/>
      <c r="O18" s="28"/>
      <c r="P18" s="29"/>
    </row>
    <row r="19" spans="2:16" x14ac:dyDescent="0.25">
      <c r="B19" s="24"/>
      <c r="C19" s="28"/>
      <c r="D19" s="110" t="s">
        <v>12</v>
      </c>
      <c r="E19" s="49"/>
      <c r="F19" s="49"/>
      <c r="G19" s="49"/>
      <c r="H19" s="78">
        <v>2.8701600000000001E-2</v>
      </c>
      <c r="I19" s="78">
        <v>1.14997E-2</v>
      </c>
      <c r="J19" s="78">
        <v>4.2214099999999997E-2</v>
      </c>
      <c r="K19" s="78">
        <v>3.1026499999999999E-2</v>
      </c>
      <c r="L19" s="78">
        <v>4.3448100000000003E-2</v>
      </c>
      <c r="M19" s="111">
        <v>2.8174899999999999E-2</v>
      </c>
      <c r="N19" s="36"/>
      <c r="O19" s="28"/>
      <c r="P19" s="29"/>
    </row>
    <row r="20" spans="2:16" x14ac:dyDescent="0.25">
      <c r="B20" s="24"/>
      <c r="C20" s="28"/>
      <c r="D20" s="110" t="s">
        <v>13</v>
      </c>
      <c r="E20" s="49"/>
      <c r="F20" s="49"/>
      <c r="G20" s="49"/>
      <c r="H20" s="78">
        <v>5.6074999999999996E-3</v>
      </c>
      <c r="I20" s="78">
        <v>6.5055799999999997E-2</v>
      </c>
      <c r="J20" s="78">
        <v>1.65335E-2</v>
      </c>
      <c r="K20" s="78">
        <v>9.8490999999999995E-3</v>
      </c>
      <c r="L20" s="78">
        <v>1.8432400000000002E-2</v>
      </c>
      <c r="M20" s="111">
        <v>3.5933899999999998E-2</v>
      </c>
      <c r="N20" s="36"/>
      <c r="O20" s="28"/>
      <c r="P20" s="29"/>
    </row>
    <row r="21" spans="2:16" x14ac:dyDescent="0.25">
      <c r="B21" s="24"/>
      <c r="C21" s="28"/>
      <c r="D21" s="110" t="s">
        <v>9</v>
      </c>
      <c r="E21" s="49"/>
      <c r="F21" s="49"/>
      <c r="G21" s="49"/>
      <c r="H21" s="78">
        <v>1.27175E-2</v>
      </c>
      <c r="I21" s="78">
        <v>2.3416099999999999E-2</v>
      </c>
      <c r="J21" s="78">
        <v>1.83596E-2</v>
      </c>
      <c r="K21" s="78">
        <v>3.2252200000000002E-2</v>
      </c>
      <c r="L21" s="78">
        <v>2.1678099999999999E-2</v>
      </c>
      <c r="M21" s="111">
        <v>7.3533200000000007E-2</v>
      </c>
      <c r="N21" s="36"/>
      <c r="O21" s="28"/>
      <c r="P21" s="29"/>
    </row>
    <row r="22" spans="2:16" x14ac:dyDescent="0.25">
      <c r="B22" s="24"/>
      <c r="C22" s="28"/>
      <c r="D22" s="110" t="s">
        <v>10</v>
      </c>
      <c r="E22" s="49"/>
      <c r="F22" s="49"/>
      <c r="G22" s="49"/>
      <c r="H22" s="78">
        <v>0.1064116</v>
      </c>
      <c r="I22" s="78">
        <v>1.8071199999999999E-2</v>
      </c>
      <c r="J22" s="78">
        <v>4.7277699999999999E-2</v>
      </c>
      <c r="K22" s="78">
        <v>2.9661E-2</v>
      </c>
      <c r="L22" s="78">
        <v>8.3887000000000007E-3</v>
      </c>
      <c r="M22" s="111">
        <v>1.23999E-2</v>
      </c>
      <c r="N22" s="36"/>
      <c r="O22" s="28"/>
      <c r="P22" s="29"/>
    </row>
    <row r="23" spans="2:16" x14ac:dyDescent="0.25">
      <c r="B23" s="24"/>
      <c r="C23" s="28"/>
      <c r="D23" s="110" t="s">
        <v>14</v>
      </c>
      <c r="E23" s="49"/>
      <c r="F23" s="49"/>
      <c r="G23" s="49"/>
      <c r="H23" s="78">
        <v>3.1548600000000003E-2</v>
      </c>
      <c r="I23" s="78">
        <v>7.1393999999999997E-3</v>
      </c>
      <c r="J23" s="78">
        <v>2.1937000000000002E-2</v>
      </c>
      <c r="K23" s="78">
        <v>3.04649E-2</v>
      </c>
      <c r="L23" s="78">
        <v>4.0571299999999998E-2</v>
      </c>
      <c r="M23" s="111">
        <v>4.36227E-2</v>
      </c>
      <c r="N23" s="36"/>
      <c r="O23" s="28"/>
      <c r="P23" s="29"/>
    </row>
    <row r="24" spans="2:16" x14ac:dyDescent="0.25">
      <c r="B24" s="24"/>
      <c r="C24" s="28"/>
      <c r="D24" s="112" t="s">
        <v>11</v>
      </c>
      <c r="E24" s="113"/>
      <c r="F24" s="113"/>
      <c r="G24" s="113"/>
      <c r="H24" s="114">
        <v>5.14463E-2</v>
      </c>
      <c r="I24" s="114">
        <v>3.3419499999999998E-2</v>
      </c>
      <c r="J24" s="114">
        <v>3.7520100000000001E-2</v>
      </c>
      <c r="K24" s="114">
        <v>3.1685900000000003E-2</v>
      </c>
      <c r="L24" s="114">
        <v>4.0560800000000001E-2</v>
      </c>
      <c r="M24" s="115">
        <v>5.1652200000000002E-2</v>
      </c>
      <c r="N24" s="36"/>
      <c r="O24" s="28"/>
      <c r="P24" s="29"/>
    </row>
    <row r="25" spans="2:16" x14ac:dyDescent="0.25">
      <c r="B25" s="24"/>
      <c r="C25" s="28"/>
      <c r="D25" s="129" t="s">
        <v>42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53"/>
      <c r="O25" s="28"/>
      <c r="P25" s="29"/>
    </row>
    <row r="26" spans="2:16" x14ac:dyDescent="0.25"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2:16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2:1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2:16" x14ac:dyDescent="0.25">
      <c r="B31" s="24"/>
      <c r="C31" s="130" t="s">
        <v>58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</row>
    <row r="32" spans="2:16" x14ac:dyDescent="0.25">
      <c r="B32" s="2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29"/>
    </row>
    <row r="33" spans="2:16" x14ac:dyDescent="0.25">
      <c r="B33" s="24"/>
      <c r="D33" s="57"/>
      <c r="E33" s="132" t="s">
        <v>50</v>
      </c>
      <c r="F33" s="132"/>
      <c r="G33" s="132"/>
      <c r="H33" s="132"/>
      <c r="I33" s="132"/>
      <c r="J33" s="132"/>
      <c r="K33" s="132"/>
      <c r="L33" s="132"/>
      <c r="M33" s="57"/>
      <c r="N33" s="57"/>
      <c r="O33" s="57"/>
      <c r="P33" s="29"/>
    </row>
    <row r="34" spans="2:16" x14ac:dyDescent="0.25"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2:16" x14ac:dyDescent="0.25">
      <c r="B35" s="24"/>
      <c r="E35" s="60" t="s">
        <v>0</v>
      </c>
      <c r="F35" s="61"/>
      <c r="G35" s="58">
        <v>2011</v>
      </c>
      <c r="H35" s="52">
        <v>2012</v>
      </c>
      <c r="I35" s="52">
        <v>2013</v>
      </c>
      <c r="J35" s="52">
        <v>2014</v>
      </c>
      <c r="K35" s="52">
        <v>2015</v>
      </c>
      <c r="L35" s="52">
        <v>2016</v>
      </c>
      <c r="M35" s="56">
        <v>2017</v>
      </c>
      <c r="N35" s="54"/>
      <c r="O35" s="54"/>
      <c r="P35" s="29"/>
    </row>
    <row r="36" spans="2:16" x14ac:dyDescent="0.25">
      <c r="B36" s="24"/>
      <c r="E36" s="62" t="s">
        <v>15</v>
      </c>
      <c r="F36" s="63"/>
      <c r="G36" s="77">
        <v>2.6064299999999999E-2</v>
      </c>
      <c r="H36" s="76">
        <v>8.6820000000000005E-3</v>
      </c>
      <c r="I36" s="76">
        <v>2.9548999999999999E-3</v>
      </c>
      <c r="J36" s="76">
        <v>1.7083299999999999E-2</v>
      </c>
      <c r="K36" s="76">
        <v>1.0164299999999999E-2</v>
      </c>
      <c r="L36" s="76">
        <v>1.21949E-2</v>
      </c>
      <c r="M36" s="98">
        <v>2.7380000000000002E-2</v>
      </c>
      <c r="N36" s="55"/>
      <c r="O36" s="55"/>
      <c r="P36" s="43"/>
    </row>
    <row r="37" spans="2:16" x14ac:dyDescent="0.25">
      <c r="B37" s="24"/>
      <c r="E37" s="68" t="s">
        <v>16</v>
      </c>
      <c r="F37" s="69"/>
      <c r="G37" s="97">
        <v>3.5395099999999999E-2</v>
      </c>
      <c r="H37" s="79">
        <v>9.7561999999999996E-3</v>
      </c>
      <c r="I37" s="79">
        <v>-1.49766E-2</v>
      </c>
      <c r="J37" s="79">
        <v>2.1088699999999998E-2</v>
      </c>
      <c r="K37" s="79">
        <v>1.1785E-2</v>
      </c>
      <c r="L37" s="79">
        <v>1.31542E-2</v>
      </c>
      <c r="M37" s="99"/>
      <c r="N37" s="55"/>
      <c r="O37" s="55"/>
      <c r="P37" s="43"/>
    </row>
    <row r="38" spans="2:16" x14ac:dyDescent="0.25">
      <c r="B38" s="24"/>
      <c r="E38" s="64" t="s">
        <v>17</v>
      </c>
      <c r="F38" s="65"/>
      <c r="G38" s="97">
        <v>2.95681E-2</v>
      </c>
      <c r="H38" s="79">
        <v>9.8542999999999999E-3</v>
      </c>
      <c r="I38" s="79">
        <v>1.3663099999999999E-2</v>
      </c>
      <c r="J38" s="79">
        <v>3.3126000000000002E-3</v>
      </c>
      <c r="K38" s="79">
        <v>4.6089E-3</v>
      </c>
      <c r="L38" s="79">
        <v>6.2018999999999998E-3</v>
      </c>
      <c r="M38" s="99"/>
      <c r="N38" s="55"/>
      <c r="O38" s="55"/>
      <c r="P38" s="43"/>
    </row>
    <row r="39" spans="2:16" x14ac:dyDescent="0.25">
      <c r="B39" s="24"/>
      <c r="E39" s="68" t="s">
        <v>4</v>
      </c>
      <c r="F39" s="69"/>
      <c r="G39" s="97">
        <v>5.0714999999999996E-3</v>
      </c>
      <c r="H39" s="79">
        <v>1.2327599999999999E-2</v>
      </c>
      <c r="I39" s="79">
        <v>1.4381700000000001E-2</v>
      </c>
      <c r="J39" s="79">
        <v>2.32833E-2</v>
      </c>
      <c r="K39" s="79">
        <v>1.05606E-2</v>
      </c>
      <c r="L39" s="79">
        <v>1.6220999999999999E-2</v>
      </c>
      <c r="M39" s="99"/>
      <c r="N39" s="55"/>
      <c r="O39" s="55"/>
      <c r="P39" s="43"/>
    </row>
    <row r="40" spans="2:16" x14ac:dyDescent="0.25">
      <c r="B40" s="24"/>
      <c r="E40" s="64" t="s">
        <v>18</v>
      </c>
      <c r="F40" s="65"/>
      <c r="G40" s="97">
        <v>4.0302000000000003E-3</v>
      </c>
      <c r="H40" s="79">
        <v>6.2503000000000003E-3</v>
      </c>
      <c r="I40" s="79">
        <v>6.0520000000000001E-3</v>
      </c>
      <c r="J40" s="79">
        <v>5.0587000000000002E-3</v>
      </c>
      <c r="K40" s="79">
        <v>4.1998000000000001E-3</v>
      </c>
      <c r="L40" s="79">
        <v>9.6369999999999997E-3</v>
      </c>
      <c r="M40" s="99"/>
      <c r="N40" s="55"/>
      <c r="O40" s="55"/>
      <c r="P40" s="43"/>
    </row>
    <row r="41" spans="2:16" x14ac:dyDescent="0.25">
      <c r="B41" s="24"/>
      <c r="E41" s="68" t="s">
        <v>3</v>
      </c>
      <c r="F41" s="69"/>
      <c r="G41" s="97">
        <v>-7.8899999999999993E-5</v>
      </c>
      <c r="H41" s="79">
        <v>4.4435999999999998E-3</v>
      </c>
      <c r="I41" s="79">
        <v>4.8209999999999998E-3</v>
      </c>
      <c r="J41" s="79">
        <v>9.2248999999999994E-3</v>
      </c>
      <c r="K41" s="79">
        <v>5.3447E-3</v>
      </c>
      <c r="L41" s="79">
        <v>2.6157799999999998E-2</v>
      </c>
      <c r="M41" s="99"/>
      <c r="N41" s="55"/>
      <c r="O41" s="55"/>
      <c r="P41" s="43"/>
    </row>
    <row r="42" spans="2:16" x14ac:dyDescent="0.25">
      <c r="B42" s="24"/>
      <c r="E42" s="64" t="s">
        <v>19</v>
      </c>
      <c r="F42" s="65"/>
      <c r="G42" s="97">
        <v>3.1337999999999998E-2</v>
      </c>
      <c r="H42" s="79">
        <v>3.3034000000000002E-3</v>
      </c>
      <c r="I42" s="79">
        <v>2.11094E-2</v>
      </c>
      <c r="J42" s="79">
        <v>8.6986000000000008E-3</v>
      </c>
      <c r="K42" s="79">
        <v>-6.3889000000000003E-3</v>
      </c>
      <c r="L42" s="79">
        <v>-1.1451899999999999E-2</v>
      </c>
      <c r="M42" s="99"/>
      <c r="N42" s="55"/>
      <c r="O42" s="55"/>
      <c r="P42" s="43"/>
    </row>
    <row r="43" spans="2:16" x14ac:dyDescent="0.25">
      <c r="B43" s="24"/>
      <c r="E43" s="68" t="s">
        <v>20</v>
      </c>
      <c r="F43" s="69"/>
      <c r="G43" s="97">
        <v>2.3422599999999998E-2</v>
      </c>
      <c r="H43" s="79">
        <v>1.1159799999999999E-2</v>
      </c>
      <c r="I43" s="79">
        <v>2.5130400000000001E-2</v>
      </c>
      <c r="J43" s="79">
        <v>2.56295E-2</v>
      </c>
      <c r="K43" s="79">
        <v>2.6301399999999999E-2</v>
      </c>
      <c r="L43" s="79">
        <v>3.3934400000000003E-2</v>
      </c>
      <c r="M43" s="99"/>
      <c r="N43" s="55"/>
      <c r="O43" s="55"/>
      <c r="P43" s="43"/>
    </row>
    <row r="44" spans="2:16" x14ac:dyDescent="0.25">
      <c r="B44" s="24"/>
      <c r="E44" s="66" t="s">
        <v>2</v>
      </c>
      <c r="F44" s="67"/>
      <c r="G44" s="97">
        <v>1.9199600000000001E-2</v>
      </c>
      <c r="H44" s="79">
        <v>5.8996999999999999E-3</v>
      </c>
      <c r="I44" s="79">
        <v>1.01537E-2</v>
      </c>
      <c r="J44" s="79">
        <v>1.0126599999999999E-2</v>
      </c>
      <c r="K44" s="79">
        <v>1.51202E-2</v>
      </c>
      <c r="L44" s="79">
        <v>1.05617E-2</v>
      </c>
      <c r="M44" s="99"/>
      <c r="N44" s="55"/>
      <c r="O44" s="55"/>
      <c r="P44" s="43"/>
    </row>
    <row r="45" spans="2:16" x14ac:dyDescent="0.25">
      <c r="B45" s="24"/>
      <c r="E45" s="129" t="s">
        <v>34</v>
      </c>
      <c r="F45" s="129"/>
      <c r="G45" s="151"/>
      <c r="H45" s="151"/>
      <c r="I45" s="151"/>
      <c r="J45" s="151"/>
      <c r="K45" s="151"/>
      <c r="L45" s="151"/>
      <c r="M45" s="151"/>
      <c r="N45" s="53"/>
      <c r="O45" s="53"/>
      <c r="P45" s="29"/>
    </row>
    <row r="46" spans="2:16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0"/>
      <c r="I48" s="28"/>
      <c r="J48" s="20"/>
      <c r="K48" s="20"/>
      <c r="L48" s="20"/>
      <c r="M48" s="20"/>
      <c r="N48" s="20"/>
      <c r="O48" s="20"/>
      <c r="P48" s="20"/>
    </row>
    <row r="49" spans="2:16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x14ac:dyDescent="0.25">
      <c r="B50" s="41"/>
      <c r="C50" s="70" t="s">
        <v>35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42"/>
    </row>
    <row r="51" spans="2:16" x14ac:dyDescent="0.25">
      <c r="B51" s="41"/>
      <c r="C51" s="44"/>
      <c r="D51" s="44"/>
      <c r="E51" s="44"/>
      <c r="F51" s="44"/>
      <c r="G51" s="44"/>
      <c r="H51" s="44"/>
      <c r="I51" s="44"/>
      <c r="J51" s="93"/>
      <c r="K51" s="93"/>
      <c r="L51" s="93"/>
      <c r="M51" s="93"/>
      <c r="N51" s="93"/>
      <c r="O51" s="93"/>
      <c r="P51" s="42"/>
    </row>
    <row r="52" spans="2:16" ht="15" customHeight="1" x14ac:dyDescent="0.25">
      <c r="B52" s="41"/>
      <c r="C52" s="149" t="s">
        <v>38</v>
      </c>
      <c r="D52" s="149" t="s">
        <v>15</v>
      </c>
      <c r="E52" s="149" t="s">
        <v>21</v>
      </c>
      <c r="F52" s="147" t="s">
        <v>36</v>
      </c>
      <c r="G52" s="147" t="s">
        <v>37</v>
      </c>
      <c r="H52" s="149" t="s">
        <v>40</v>
      </c>
      <c r="I52" s="59"/>
      <c r="J52" s="145"/>
      <c r="K52" s="145"/>
      <c r="L52" s="145"/>
      <c r="M52" s="145"/>
      <c r="N52" s="145"/>
      <c r="O52" s="145"/>
      <c r="P52" s="42"/>
    </row>
    <row r="53" spans="2:16" x14ac:dyDescent="0.25">
      <c r="B53" s="41"/>
      <c r="C53" s="150"/>
      <c r="D53" s="150"/>
      <c r="E53" s="150"/>
      <c r="F53" s="148"/>
      <c r="G53" s="148"/>
      <c r="H53" s="150"/>
      <c r="I53" s="59"/>
      <c r="J53" s="145"/>
      <c r="K53" s="145"/>
      <c r="L53" s="145"/>
      <c r="M53" s="145"/>
      <c r="N53" s="145"/>
      <c r="O53" s="145"/>
      <c r="P53" s="42"/>
    </row>
    <row r="54" spans="2:16" ht="15" customHeight="1" x14ac:dyDescent="0.25">
      <c r="B54" s="41"/>
      <c r="C54" s="71">
        <v>42795</v>
      </c>
      <c r="D54" s="95">
        <v>1.9E-2</v>
      </c>
      <c r="E54" s="95"/>
      <c r="F54" s="95"/>
      <c r="G54" s="95"/>
      <c r="H54" s="95"/>
      <c r="I54" s="59"/>
      <c r="J54" s="145"/>
      <c r="K54" s="145"/>
      <c r="L54" s="145"/>
      <c r="M54" s="145"/>
      <c r="N54" s="145"/>
      <c r="O54" s="145"/>
      <c r="P54" s="42"/>
    </row>
    <row r="55" spans="2:16" x14ac:dyDescent="0.25">
      <c r="B55" s="41"/>
      <c r="C55" s="71">
        <v>42767</v>
      </c>
      <c r="D55" s="96">
        <v>4.0257023647427559E-3</v>
      </c>
      <c r="E55" s="96">
        <v>6.4050653018057346E-3</v>
      </c>
      <c r="F55" s="96">
        <v>9.4971200451254845E-3</v>
      </c>
      <c r="G55" s="96">
        <v>-1.0185110382735729E-2</v>
      </c>
      <c r="H55" s="96">
        <v>2.9013538733124733E-3</v>
      </c>
      <c r="I55" s="59"/>
      <c r="J55" s="145"/>
      <c r="K55" s="145"/>
      <c r="L55" s="145"/>
      <c r="M55" s="145"/>
      <c r="N55" s="145"/>
      <c r="O55" s="145"/>
      <c r="P55" s="42"/>
    </row>
    <row r="56" spans="2:16" x14ac:dyDescent="0.25">
      <c r="B56" s="41"/>
      <c r="C56" s="71">
        <v>42736</v>
      </c>
      <c r="D56" s="96">
        <v>4.354249220341444E-3</v>
      </c>
      <c r="E56" s="96">
        <v>9.8884757608175278E-3</v>
      </c>
      <c r="F56" s="96">
        <v>-4.1860463097691536E-3</v>
      </c>
      <c r="G56" s="96">
        <v>0</v>
      </c>
      <c r="H56" s="96">
        <v>1.6144656110554934E-3</v>
      </c>
      <c r="I56" s="59"/>
      <c r="J56" s="51"/>
      <c r="K56" s="51"/>
      <c r="L56" s="51"/>
      <c r="M56" s="51"/>
      <c r="N56" s="51"/>
      <c r="O56" s="51"/>
      <c r="P56" s="42"/>
    </row>
    <row r="57" spans="2:16" x14ac:dyDescent="0.25">
      <c r="B57" s="41"/>
      <c r="C57" s="71">
        <v>42705</v>
      </c>
      <c r="D57" s="96">
        <v>1.7135291127488017E-3</v>
      </c>
      <c r="E57" s="96">
        <v>-9.6560944803059101E-4</v>
      </c>
      <c r="F57" s="96">
        <v>1.0734152980148792E-2</v>
      </c>
      <c r="G57" s="96">
        <v>1.5382124111056328E-3</v>
      </c>
      <c r="H57" s="96">
        <v>4.2153047397732735E-3</v>
      </c>
      <c r="I57" s="59"/>
      <c r="J57" s="51"/>
      <c r="K57" s="51"/>
      <c r="L57" s="51"/>
      <c r="M57" s="51"/>
      <c r="N57" s="51"/>
      <c r="O57" s="51"/>
      <c r="P57" s="42"/>
    </row>
    <row r="58" spans="2:16" x14ac:dyDescent="0.25">
      <c r="B58" s="41"/>
      <c r="C58" s="71">
        <v>42675</v>
      </c>
      <c r="D58" s="96">
        <v>4.6165883541107178E-3</v>
      </c>
      <c r="E58" s="96">
        <v>7.0311916060745716E-3</v>
      </c>
      <c r="F58" s="96">
        <v>1.5672753215767443E-4</v>
      </c>
      <c r="G58" s="96">
        <v>9.7277853637933731E-3</v>
      </c>
      <c r="H58" s="96">
        <v>6.3631911762058735E-3</v>
      </c>
      <c r="I58" s="59"/>
      <c r="J58" s="132"/>
      <c r="K58" s="132"/>
      <c r="L58" s="132"/>
      <c r="M58" s="132"/>
      <c r="N58" s="132"/>
      <c r="O58" s="132"/>
      <c r="P58" s="42"/>
    </row>
    <row r="59" spans="2:16" x14ac:dyDescent="0.25">
      <c r="B59" s="41"/>
      <c r="C59" s="71">
        <v>42644</v>
      </c>
      <c r="D59" s="96">
        <v>4.2432816699147224E-3</v>
      </c>
      <c r="E59" s="96">
        <v>7.460437249392271E-3</v>
      </c>
      <c r="F59" s="96">
        <v>2.1203078795224428E-3</v>
      </c>
      <c r="G59" s="96">
        <v>2.9515454079955816E-3</v>
      </c>
      <c r="H59" s="96">
        <v>9.7991176880896091E-4</v>
      </c>
      <c r="I59" s="59"/>
      <c r="J59" s="51"/>
      <c r="K59" s="51"/>
      <c r="L59" s="57"/>
      <c r="M59" s="51"/>
      <c r="N59" s="51"/>
      <c r="O59" s="51"/>
      <c r="P59" s="42"/>
    </row>
    <row r="60" spans="2:16" x14ac:dyDescent="0.25">
      <c r="B60" s="41"/>
      <c r="C60" s="71">
        <v>42614</v>
      </c>
      <c r="D60" s="96">
        <v>4.8957676626741886E-3</v>
      </c>
      <c r="E60" s="96">
        <v>7.9756928607821465E-3</v>
      </c>
      <c r="F60" s="96">
        <v>8.6457596626132727E-4</v>
      </c>
      <c r="G60" s="96">
        <v>1.8069815123453736E-3</v>
      </c>
      <c r="H60" s="96">
        <v>3.8527748547494411E-3</v>
      </c>
      <c r="I60" s="59"/>
      <c r="J60" s="51"/>
      <c r="K60" s="57"/>
      <c r="L60" s="57"/>
      <c r="M60" s="118"/>
      <c r="N60" s="118"/>
      <c r="O60" s="107"/>
      <c r="P60" s="42"/>
    </row>
    <row r="61" spans="2:16" x14ac:dyDescent="0.25">
      <c r="B61" s="41"/>
      <c r="C61" s="71">
        <v>42583</v>
      </c>
      <c r="D61" s="96">
        <v>1.4233749825507402E-3</v>
      </c>
      <c r="E61" s="96">
        <v>-7.595321221742779E-5</v>
      </c>
      <c r="F61" s="96">
        <v>-4.7136459033936262E-4</v>
      </c>
      <c r="G61" s="96">
        <v>3.1309218611568213E-3</v>
      </c>
      <c r="H61" s="96">
        <v>5.43970987200737E-3</v>
      </c>
      <c r="I61" s="59"/>
      <c r="J61" s="51"/>
      <c r="K61" s="57"/>
      <c r="L61" s="57"/>
      <c r="M61" s="92"/>
      <c r="N61" s="92"/>
      <c r="O61" s="57"/>
      <c r="P61" s="42"/>
    </row>
    <row r="62" spans="2:16" x14ac:dyDescent="0.25">
      <c r="B62" s="41"/>
      <c r="C62" s="71">
        <v>42552</v>
      </c>
      <c r="D62" s="96">
        <v>2.4573919363319874E-3</v>
      </c>
      <c r="E62" s="96">
        <v>9.1227004304528236E-4</v>
      </c>
      <c r="F62" s="96">
        <v>5.132659338414669E-3</v>
      </c>
      <c r="G62" s="96">
        <v>1.2374195503070951E-3</v>
      </c>
      <c r="H62" s="96">
        <v>3.4736581146717072E-3</v>
      </c>
      <c r="I62" s="59"/>
      <c r="J62" s="116"/>
      <c r="K62" s="51"/>
      <c r="L62" s="51"/>
      <c r="M62" s="55"/>
      <c r="N62" s="55"/>
      <c r="O62" s="117"/>
      <c r="P62" s="42"/>
    </row>
    <row r="63" spans="2:16" x14ac:dyDescent="0.25">
      <c r="B63" s="41"/>
      <c r="C63" s="71">
        <v>42522</v>
      </c>
      <c r="D63" s="96">
        <v>-1.4248397201299667E-3</v>
      </c>
      <c r="E63" s="96">
        <v>-6.9454931654036045E-3</v>
      </c>
      <c r="F63" s="96">
        <v>3.3275233581662178E-3</v>
      </c>
      <c r="G63" s="96">
        <v>2.9786529485136271E-3</v>
      </c>
      <c r="H63" s="96">
        <v>2.6536197401583195E-3</v>
      </c>
      <c r="I63" s="59"/>
      <c r="J63" s="116"/>
      <c r="K63" s="51"/>
      <c r="L63" s="51"/>
      <c r="M63" s="55"/>
      <c r="N63" s="55"/>
      <c r="O63" s="117"/>
      <c r="P63" s="42"/>
    </row>
    <row r="64" spans="2:16" x14ac:dyDescent="0.25">
      <c r="B64" s="41"/>
      <c r="C64" s="71">
        <v>42491</v>
      </c>
      <c r="D64" s="96">
        <v>6.3366338144987822E-4</v>
      </c>
      <c r="E64" s="96">
        <v>-2.2643218107987195E-4</v>
      </c>
      <c r="F64" s="96">
        <v>1.9050643313676119E-3</v>
      </c>
      <c r="G64" s="96">
        <v>-3.7916253786534071E-3</v>
      </c>
      <c r="H64" s="96">
        <v>3.3280639909207821E-3</v>
      </c>
      <c r="I64" s="28"/>
      <c r="J64" s="116"/>
      <c r="K64" s="51"/>
      <c r="L64" s="51"/>
      <c r="M64" s="55"/>
      <c r="N64" s="55"/>
      <c r="O64" s="117"/>
      <c r="P64" s="42"/>
    </row>
    <row r="65" spans="2:16" x14ac:dyDescent="0.25">
      <c r="B65" s="72"/>
      <c r="C65" s="71">
        <v>42461</v>
      </c>
      <c r="D65" s="96">
        <v>2.4614895228296518E-3</v>
      </c>
      <c r="E65" s="96">
        <v>3.3320712391287088E-3</v>
      </c>
      <c r="F65" s="96">
        <v>1.5878056001383811E-4</v>
      </c>
      <c r="G65" s="96">
        <v>-7.8508341684937477E-3</v>
      </c>
      <c r="H65" s="96">
        <v>2.920560771599412E-3</v>
      </c>
      <c r="I65" s="59"/>
      <c r="J65" s="116"/>
      <c r="K65" s="51"/>
      <c r="L65" s="51"/>
      <c r="M65" s="55"/>
      <c r="N65" s="55"/>
      <c r="O65" s="117"/>
      <c r="P65" s="65"/>
    </row>
    <row r="66" spans="2:16" x14ac:dyDescent="0.25">
      <c r="B66" s="72"/>
      <c r="C66" s="71">
        <v>42430</v>
      </c>
      <c r="D66" s="96">
        <v>9.539077989757061E-3</v>
      </c>
      <c r="E66" s="96">
        <v>1.0870397090911865E-2</v>
      </c>
      <c r="F66" s="96">
        <v>1.0331399971619248E-3</v>
      </c>
      <c r="G66" s="96">
        <v>2.3772439453750849E-3</v>
      </c>
      <c r="H66" s="96">
        <v>3.1809811480343342E-3</v>
      </c>
      <c r="I66" s="59"/>
      <c r="J66" s="51"/>
      <c r="K66" s="51"/>
      <c r="L66" s="51"/>
      <c r="M66" s="51"/>
      <c r="N66" s="51"/>
      <c r="O66" s="117"/>
      <c r="P66" s="65"/>
    </row>
    <row r="67" spans="2:16" x14ac:dyDescent="0.25">
      <c r="B67" s="72"/>
      <c r="C67" s="71">
        <v>42401</v>
      </c>
      <c r="D67" s="96">
        <v>-9.6099945949390531E-4</v>
      </c>
      <c r="E67" s="96">
        <v>-6.6159693524241447E-3</v>
      </c>
      <c r="F67" s="96">
        <v>-5.5599684128537774E-4</v>
      </c>
      <c r="G67" s="96">
        <v>3.4547997638583183E-3</v>
      </c>
      <c r="H67" s="96">
        <v>7.5395830208435655E-4</v>
      </c>
      <c r="I67" s="59"/>
      <c r="J67" s="116"/>
      <c r="K67" s="51"/>
      <c r="L67" s="51"/>
      <c r="M67" s="55"/>
      <c r="N67" s="55"/>
      <c r="O67" s="117"/>
      <c r="P67" s="65"/>
    </row>
    <row r="68" spans="2:16" x14ac:dyDescent="0.25">
      <c r="B68" s="72"/>
      <c r="C68" s="71">
        <v>42370</v>
      </c>
      <c r="D68" s="96">
        <v>3.6167819052934647E-3</v>
      </c>
      <c r="E68" s="96">
        <v>8.8998004794120789E-3</v>
      </c>
      <c r="F68" s="96">
        <v>-1.192905381321907E-2</v>
      </c>
      <c r="G68" s="96">
        <v>1.0388962924480438E-2</v>
      </c>
      <c r="H68" s="96">
        <v>2.2670025937259197E-3</v>
      </c>
      <c r="I68" s="59"/>
      <c r="J68" s="116"/>
      <c r="K68" s="51"/>
      <c r="L68" s="51"/>
      <c r="M68" s="55"/>
      <c r="N68" s="55"/>
      <c r="O68" s="117"/>
      <c r="P68" s="65"/>
    </row>
    <row r="69" spans="2:16" x14ac:dyDescent="0.25">
      <c r="B69" s="72"/>
      <c r="C69" s="71">
        <v>42339</v>
      </c>
      <c r="D69" s="96">
        <v>1.3682092539966106E-3</v>
      </c>
      <c r="E69" s="96">
        <v>-2.5254457723349333E-3</v>
      </c>
      <c r="F69" s="96">
        <v>1.3522112742066383E-2</v>
      </c>
      <c r="G69" s="96">
        <v>3.3255736343562603E-4</v>
      </c>
      <c r="H69" s="96">
        <v>5.402667447924614E-3</v>
      </c>
      <c r="I69" s="59"/>
      <c r="J69" s="50"/>
      <c r="K69" s="51"/>
      <c r="L69" s="51"/>
      <c r="M69" s="51"/>
      <c r="N69" s="51"/>
      <c r="O69" s="51"/>
      <c r="P69" s="65"/>
    </row>
    <row r="70" spans="2:16" x14ac:dyDescent="0.25">
      <c r="B70" s="72"/>
      <c r="C70" s="71">
        <v>42309</v>
      </c>
      <c r="D70" s="96">
        <v>4.1215452365577221E-3</v>
      </c>
      <c r="E70" s="96">
        <v>8.2561727613210678E-3</v>
      </c>
      <c r="F70" s="96">
        <v>2.3868247808422893E-4</v>
      </c>
      <c r="G70" s="96">
        <v>1.9158683717250824E-3</v>
      </c>
      <c r="H70" s="96">
        <v>1.7758985050022602E-3</v>
      </c>
      <c r="I70" s="59"/>
      <c r="J70" s="59"/>
      <c r="K70" s="59"/>
      <c r="L70" s="59"/>
      <c r="M70" s="59"/>
      <c r="N70" s="59"/>
      <c r="O70" s="59"/>
      <c r="P70" s="65"/>
    </row>
    <row r="71" spans="2:16" x14ac:dyDescent="0.25">
      <c r="B71" s="72"/>
      <c r="C71" s="71">
        <v>42278</v>
      </c>
      <c r="D71" s="96">
        <v>1.9433198031038046E-3</v>
      </c>
      <c r="E71" s="96">
        <v>4.1062990203499794E-3</v>
      </c>
      <c r="F71" s="96">
        <v>-1.6679904656484723E-3</v>
      </c>
      <c r="G71" s="96">
        <v>6.668333662673831E-4</v>
      </c>
      <c r="H71" s="96">
        <v>0</v>
      </c>
      <c r="I71" s="59"/>
      <c r="J71" s="59"/>
      <c r="K71" s="59"/>
      <c r="L71" s="59"/>
      <c r="M71" s="59"/>
      <c r="N71" s="59"/>
      <c r="O71" s="59"/>
      <c r="P71" s="65"/>
    </row>
    <row r="72" spans="2:16" x14ac:dyDescent="0.25">
      <c r="B72" s="72"/>
      <c r="C72" s="71">
        <v>42248</v>
      </c>
      <c r="D72" s="96">
        <v>1.7033012118190527E-3</v>
      </c>
      <c r="E72" s="96">
        <v>2.7190800756216049E-3</v>
      </c>
      <c r="F72" s="96">
        <v>-3.0881303828209639E-3</v>
      </c>
      <c r="G72" s="96">
        <v>3.0097817070782185E-3</v>
      </c>
      <c r="H72" s="96">
        <v>7.6167908264324069E-4</v>
      </c>
      <c r="I72" s="59"/>
      <c r="J72" s="59"/>
      <c r="K72" s="59"/>
      <c r="L72" s="59"/>
      <c r="M72" s="59"/>
      <c r="N72" s="59"/>
      <c r="O72" s="59"/>
      <c r="P72" s="65"/>
    </row>
    <row r="73" spans="2:16" x14ac:dyDescent="0.25">
      <c r="B73" s="72"/>
      <c r="C73" s="71">
        <v>42217</v>
      </c>
      <c r="D73" s="96">
        <v>5.7100905105471611E-3</v>
      </c>
      <c r="E73" s="96">
        <v>1.28255570307374E-2</v>
      </c>
      <c r="F73" s="96">
        <v>-3.0786232091486454E-3</v>
      </c>
      <c r="G73" s="96">
        <v>7.5301202014088631E-4</v>
      </c>
      <c r="H73" s="96">
        <v>2.5395749253220856E-4</v>
      </c>
      <c r="I73" s="59"/>
      <c r="J73" s="59"/>
      <c r="K73" s="59"/>
      <c r="L73" s="59"/>
      <c r="M73" s="59"/>
      <c r="N73" s="59"/>
      <c r="O73" s="59"/>
      <c r="P73" s="65"/>
    </row>
    <row r="74" spans="2:16" x14ac:dyDescent="0.25">
      <c r="B74" s="72"/>
      <c r="C74" s="71">
        <v>42186</v>
      </c>
      <c r="D74" s="96">
        <v>5.7428828440606594E-3</v>
      </c>
      <c r="E74" s="96">
        <v>8.3306888118386269E-3</v>
      </c>
      <c r="F74" s="96">
        <v>4.5198635198175907E-3</v>
      </c>
      <c r="G74" s="96">
        <v>9.8859313875436783E-3</v>
      </c>
      <c r="H74" s="96">
        <v>2.6311322581022978E-3</v>
      </c>
      <c r="I74" s="59"/>
      <c r="J74" s="59"/>
      <c r="K74" s="59"/>
      <c r="L74" s="59"/>
      <c r="M74" s="59"/>
      <c r="N74" s="59"/>
      <c r="O74" s="59"/>
      <c r="P74" s="65"/>
    </row>
    <row r="75" spans="2:16" x14ac:dyDescent="0.25">
      <c r="B75" s="72"/>
      <c r="C75" s="71">
        <v>42156</v>
      </c>
      <c r="D75" s="96">
        <v>-4.2480188421905041E-3</v>
      </c>
      <c r="E75" s="96">
        <v>-1.3076501898467541E-2</v>
      </c>
      <c r="F75" s="96">
        <v>3.5012334119528532E-3</v>
      </c>
      <c r="G75" s="96">
        <v>3.3062053844332695E-3</v>
      </c>
      <c r="H75" s="96">
        <v>1.0195411741733551E-3</v>
      </c>
      <c r="I75" s="59"/>
      <c r="J75" s="59"/>
      <c r="K75" s="59"/>
      <c r="L75" s="59"/>
      <c r="M75" s="59"/>
      <c r="N75" s="59"/>
      <c r="O75" s="59"/>
      <c r="P75" s="65"/>
    </row>
    <row r="76" spans="2:16" x14ac:dyDescent="0.25">
      <c r="B76" s="72"/>
      <c r="C76" s="71">
        <v>42125</v>
      </c>
      <c r="D76" s="96">
        <v>3.8543546106666327E-3</v>
      </c>
      <c r="E76" s="96">
        <v>4.7993706539273262E-3</v>
      </c>
      <c r="F76" s="96">
        <v>3.1839529401622713E-4</v>
      </c>
      <c r="G76" s="96">
        <v>1.1056827381253242E-2</v>
      </c>
      <c r="H76" s="96">
        <v>9.3545368872582912E-4</v>
      </c>
      <c r="I76" s="59"/>
      <c r="J76" s="59"/>
      <c r="K76" s="59"/>
      <c r="L76" s="59"/>
      <c r="M76" s="59"/>
      <c r="N76" s="59"/>
      <c r="O76" s="59"/>
      <c r="P76" s="65"/>
    </row>
    <row r="77" spans="2:16" x14ac:dyDescent="0.25">
      <c r="B77" s="72"/>
      <c r="C77" s="71">
        <v>42095</v>
      </c>
      <c r="D77" s="96">
        <v>6.9364160299301147E-3</v>
      </c>
      <c r="E77" s="96">
        <v>1.2991153635084629E-2</v>
      </c>
      <c r="F77" s="96">
        <v>6.3719635363668203E-4</v>
      </c>
      <c r="G77" s="96">
        <v>1.2014074018225074E-3</v>
      </c>
      <c r="H77" s="96">
        <v>5.1050796173512936E-4</v>
      </c>
      <c r="I77" s="59"/>
      <c r="J77" s="59"/>
      <c r="K77" s="59"/>
      <c r="L77" s="59"/>
      <c r="M77" s="59"/>
      <c r="N77" s="59"/>
      <c r="O77" s="59"/>
      <c r="P77" s="65"/>
    </row>
    <row r="78" spans="2:16" x14ac:dyDescent="0.25">
      <c r="B78" s="72"/>
      <c r="C78" s="71">
        <v>42064</v>
      </c>
      <c r="D78" s="96">
        <v>7.1523617953062057E-3</v>
      </c>
      <c r="E78" s="96">
        <v>9.3315094709396362E-3</v>
      </c>
      <c r="F78" s="96">
        <v>3.6773523315787315E-3</v>
      </c>
      <c r="G78" s="96">
        <v>-1.1143493466079235E-3</v>
      </c>
      <c r="H78" s="96">
        <v>2.0462102256715298E-3</v>
      </c>
      <c r="I78" s="59"/>
      <c r="J78" s="59"/>
      <c r="K78" s="59"/>
      <c r="L78" s="59"/>
      <c r="M78" s="59"/>
      <c r="N78" s="59"/>
      <c r="O78" s="59"/>
      <c r="P78" s="65"/>
    </row>
    <row r="79" spans="2:16" x14ac:dyDescent="0.25">
      <c r="B79" s="72"/>
      <c r="C79" s="71">
        <v>42036</v>
      </c>
      <c r="D79" s="96">
        <v>4.8470664769411087E-3</v>
      </c>
      <c r="E79" s="96">
        <v>7.211148738861084E-3</v>
      </c>
      <c r="F79" s="96">
        <v>-1.9149444997310638E-3</v>
      </c>
      <c r="G79" s="96">
        <v>4.6503618359565735E-3</v>
      </c>
      <c r="H79" s="96">
        <v>1.3660035328939557E-3</v>
      </c>
      <c r="I79" s="59"/>
      <c r="J79" s="59"/>
      <c r="K79" s="59"/>
      <c r="L79" s="59"/>
      <c r="M79" s="59"/>
      <c r="N79" s="59"/>
      <c r="O79" s="59"/>
      <c r="P79" s="65"/>
    </row>
    <row r="80" spans="2:16" x14ac:dyDescent="0.25">
      <c r="B80" s="72"/>
      <c r="C80" s="71">
        <v>42005</v>
      </c>
      <c r="D80" s="96">
        <v>-1.8351684557273984E-3</v>
      </c>
      <c r="E80" s="96">
        <v>-4.7576809301972389E-3</v>
      </c>
      <c r="F80" s="96">
        <v>-8.1513132899999619E-3</v>
      </c>
      <c r="G80" s="96">
        <v>7.0245424285531044E-3</v>
      </c>
      <c r="H80" s="96">
        <v>1.196683500893414E-3</v>
      </c>
      <c r="I80" s="59"/>
      <c r="J80" s="59"/>
      <c r="K80" s="59"/>
      <c r="L80" s="59"/>
      <c r="M80" s="59"/>
      <c r="N80" s="59"/>
      <c r="O80" s="59"/>
      <c r="P80" s="65"/>
    </row>
    <row r="81" spans="2:16" x14ac:dyDescent="0.25">
      <c r="B81" s="72"/>
      <c r="C81" s="146" t="s">
        <v>39</v>
      </c>
      <c r="D81" s="146"/>
      <c r="E81" s="146"/>
      <c r="F81" s="146"/>
      <c r="G81" s="146"/>
      <c r="H81" s="146"/>
      <c r="I81" s="53"/>
      <c r="J81" s="53"/>
      <c r="K81" s="53"/>
      <c r="L81" s="59"/>
      <c r="M81" s="59"/>
      <c r="N81" s="59"/>
      <c r="O81" s="59"/>
      <c r="P81" s="65"/>
    </row>
    <row r="82" spans="2:16" x14ac:dyDescent="0.25"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67"/>
    </row>
  </sheetData>
  <mergeCells count="19">
    <mergeCell ref="J58:O58"/>
    <mergeCell ref="C81:H81"/>
    <mergeCell ref="D52:D53"/>
    <mergeCell ref="E52:E53"/>
    <mergeCell ref="F52:F53"/>
    <mergeCell ref="G52:G53"/>
    <mergeCell ref="H52:H53"/>
    <mergeCell ref="C9:O11"/>
    <mergeCell ref="E33:L33"/>
    <mergeCell ref="B1:P2"/>
    <mergeCell ref="C7:O7"/>
    <mergeCell ref="D12:N12"/>
    <mergeCell ref="H14:M14"/>
    <mergeCell ref="D25:M25"/>
    <mergeCell ref="E45:M45"/>
    <mergeCell ref="C52:C53"/>
    <mergeCell ref="D14:G15"/>
    <mergeCell ref="C31:O31"/>
    <mergeCell ref="J52:O5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82"/>
  <sheetViews>
    <sheetView zoomScaleNormal="100" workbookViewId="0">
      <selection activeCell="B15" sqref="B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3" t="s">
        <v>56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15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x14ac:dyDescent="0.25">
      <c r="B3" s="45" t="str">
        <f>+C7</f>
        <v>1. Variación % anualizada (doce últimos meses) del Índice General del Precios al Consumidor 2012-2016</v>
      </c>
      <c r="C3" s="46"/>
      <c r="D3" s="46"/>
      <c r="E3" s="46"/>
      <c r="F3" s="46"/>
      <c r="G3" s="46"/>
      <c r="H3" s="45"/>
      <c r="I3" s="46"/>
      <c r="J3" s="46" t="str">
        <f>+C50</f>
        <v>3. Variación % mensual del Índice General del Precios al Consumidor</v>
      </c>
      <c r="K3" s="46"/>
      <c r="L3" s="46"/>
      <c r="M3" s="45"/>
      <c r="N3" s="46"/>
      <c r="O3" s="46"/>
      <c r="P3" s="46"/>
    </row>
    <row r="4" spans="2:16" x14ac:dyDescent="0.25">
      <c r="B4" s="45" t="str">
        <f>+C31</f>
        <v>2. Variación % acumulada del Índice General del Precios al Consumidor, de enero a febrero 2011-2017</v>
      </c>
      <c r="C4" s="46"/>
      <c r="D4" s="46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  <c r="P4" s="46"/>
    </row>
    <row r="5" spans="2:16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16" x14ac:dyDescent="0.25">
      <c r="B7" s="24"/>
      <c r="C7" s="130" t="s">
        <v>48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5"/>
    </row>
    <row r="8" spans="2:16" x14ac:dyDescent="0.25">
      <c r="B8" s="2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5"/>
    </row>
    <row r="9" spans="2:16" ht="15" customHeight="1" x14ac:dyDescent="0.25">
      <c r="B9" s="24"/>
      <c r="C9" s="131" t="str">
        <f>+CONCATENATE("La variación anual de enero a diciembre 2016 en esta región registró una tasa de ",   FIXED(M16*100, 1 ), "%, impulsado por el aumento general en los precios del grupo ",D17, " que registró un incremento del ",FIXED(M17*100, 1 ), "% como principal grupo de consumo, cabe resaltar el aumento en los precios de  ", D19, " en ",FIXED(M19*100, 1 ), "%. Todos los grupos registraron alzas en sus respectivos Índices de precios.")</f>
        <v>La variación anual de enero a diciembre 2016 en esta región registró una tasa de 3.2%, impulsado por el aumento general en los precios del grupo Alimentos y bebidas que registró un incremento del 3.5% como principal grupo de consumo, cabe resaltar el aumento en los precios de  Alquiler de vivienda, comb. y electricidad en 3.3%. Todos los grupos registraron alzas en sus respectivos Índices de precios.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27"/>
    </row>
    <row r="10" spans="2:16" x14ac:dyDescent="0.25">
      <c r="B10" s="2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27"/>
    </row>
    <row r="11" spans="2:16" x14ac:dyDescent="0.25">
      <c r="B11" s="2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27"/>
    </row>
    <row r="12" spans="2:16" x14ac:dyDescent="0.25">
      <c r="B12" s="24"/>
      <c r="C12" s="28"/>
      <c r="D12" s="132" t="s">
        <v>41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28"/>
      <c r="P12" s="29"/>
    </row>
    <row r="13" spans="2:16" x14ac:dyDescent="0.25"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 x14ac:dyDescent="0.25">
      <c r="B14" s="24"/>
      <c r="C14" s="28"/>
      <c r="D14" s="133" t="s">
        <v>5</v>
      </c>
      <c r="E14" s="134"/>
      <c r="F14" s="134"/>
      <c r="G14" s="135"/>
      <c r="H14" s="139" t="s">
        <v>45</v>
      </c>
      <c r="I14" s="140"/>
      <c r="J14" s="140"/>
      <c r="K14" s="140"/>
      <c r="L14" s="140"/>
      <c r="M14" s="141"/>
      <c r="N14" s="106"/>
      <c r="O14" s="28"/>
      <c r="P14" s="29"/>
    </row>
    <row r="15" spans="2:16" x14ac:dyDescent="0.25">
      <c r="B15" s="24"/>
      <c r="C15" s="28"/>
      <c r="D15" s="136"/>
      <c r="E15" s="137"/>
      <c r="F15" s="137"/>
      <c r="G15" s="138"/>
      <c r="H15" s="94">
        <v>2011</v>
      </c>
      <c r="I15" s="47">
        <v>2012</v>
      </c>
      <c r="J15" s="47">
        <v>2013</v>
      </c>
      <c r="K15" s="47">
        <v>2014</v>
      </c>
      <c r="L15" s="47">
        <v>2015</v>
      </c>
      <c r="M15" s="108">
        <v>2016</v>
      </c>
      <c r="N15" s="107"/>
      <c r="O15" s="28"/>
      <c r="P15" s="29"/>
    </row>
    <row r="16" spans="2:16" x14ac:dyDescent="0.25">
      <c r="B16" s="24"/>
      <c r="C16" s="28"/>
      <c r="D16" s="109" t="s">
        <v>6</v>
      </c>
      <c r="E16" s="48"/>
      <c r="F16" s="48"/>
      <c r="G16" s="48"/>
      <c r="H16" s="76">
        <v>6.4242300000000002E-2</v>
      </c>
      <c r="I16" s="77">
        <v>2.4290800000000001E-2</v>
      </c>
      <c r="J16" s="76">
        <v>2.83161E-2</v>
      </c>
      <c r="K16" s="76">
        <v>3.2957599999999997E-2</v>
      </c>
      <c r="L16" s="76">
        <v>3.8237300000000002E-2</v>
      </c>
      <c r="M16" s="98">
        <v>3.1934499999999998E-2</v>
      </c>
      <c r="N16" s="55"/>
      <c r="O16" s="28"/>
      <c r="P16" s="29"/>
    </row>
    <row r="17" spans="2:16" x14ac:dyDescent="0.25">
      <c r="B17" s="24"/>
      <c r="C17" s="28"/>
      <c r="D17" s="110" t="s">
        <v>7</v>
      </c>
      <c r="E17" s="49"/>
      <c r="F17" s="49"/>
      <c r="G17" s="49"/>
      <c r="H17" s="78">
        <v>8.3341399999999996E-2</v>
      </c>
      <c r="I17" s="78">
        <v>3.01616E-2</v>
      </c>
      <c r="J17" s="78">
        <v>2.9017100000000001E-2</v>
      </c>
      <c r="K17" s="78">
        <v>3.8275900000000002E-2</v>
      </c>
      <c r="L17" s="78">
        <v>5.1708700000000003E-2</v>
      </c>
      <c r="M17" s="111">
        <v>3.52074E-2</v>
      </c>
      <c r="N17" s="36"/>
      <c r="O17" s="28"/>
      <c r="P17" s="29"/>
    </row>
    <row r="18" spans="2:16" x14ac:dyDescent="0.25">
      <c r="B18" s="24"/>
      <c r="C18" s="28"/>
      <c r="D18" s="110" t="s">
        <v>8</v>
      </c>
      <c r="E18" s="49"/>
      <c r="F18" s="49"/>
      <c r="G18" s="49"/>
      <c r="H18" s="78">
        <v>6.4411300000000005E-2</v>
      </c>
      <c r="I18" s="78">
        <v>1.3467399999999999E-2</v>
      </c>
      <c r="J18" s="78">
        <v>-2.4805000000000001E-3</v>
      </c>
      <c r="K18" s="78">
        <v>6.8383999999999997E-3</v>
      </c>
      <c r="L18" s="78">
        <v>1.33192E-2</v>
      </c>
      <c r="M18" s="111">
        <v>8.7046999999999992E-3</v>
      </c>
      <c r="N18" s="36"/>
      <c r="O18" s="28"/>
      <c r="P18" s="29"/>
    </row>
    <row r="19" spans="2:16" x14ac:dyDescent="0.25">
      <c r="B19" s="24"/>
      <c r="C19" s="28"/>
      <c r="D19" s="110" t="s">
        <v>12</v>
      </c>
      <c r="E19" s="49"/>
      <c r="F19" s="49"/>
      <c r="G19" s="49"/>
      <c r="H19" s="78">
        <v>3.7110700000000003E-2</v>
      </c>
      <c r="I19" s="78">
        <v>5.8806600000000001E-2</v>
      </c>
      <c r="J19" s="78">
        <v>4.73861E-2</v>
      </c>
      <c r="K19" s="78">
        <v>4.5415200000000003E-2</v>
      </c>
      <c r="L19" s="78">
        <v>7.4141499999999999E-2</v>
      </c>
      <c r="M19" s="111">
        <v>3.3356400000000001E-2</v>
      </c>
      <c r="N19" s="36"/>
      <c r="O19" s="28"/>
      <c r="P19" s="29"/>
    </row>
    <row r="20" spans="2:16" x14ac:dyDescent="0.25">
      <c r="B20" s="24"/>
      <c r="C20" s="28"/>
      <c r="D20" s="110" t="s">
        <v>13</v>
      </c>
      <c r="E20" s="49"/>
      <c r="F20" s="49"/>
      <c r="G20" s="49"/>
      <c r="H20" s="78">
        <v>2.5894E-2</v>
      </c>
      <c r="I20" s="78">
        <v>3.0509999999999999E-3</v>
      </c>
      <c r="J20" s="78">
        <v>1.8435000000000001E-3</v>
      </c>
      <c r="K20" s="78">
        <v>2.0149E-2</v>
      </c>
      <c r="L20" s="78">
        <v>1.9480500000000001E-2</v>
      </c>
      <c r="M20" s="111">
        <v>3.6358799999999997E-2</v>
      </c>
      <c r="N20" s="36"/>
      <c r="O20" s="28"/>
      <c r="P20" s="29"/>
    </row>
    <row r="21" spans="2:16" x14ac:dyDescent="0.25">
      <c r="B21" s="24"/>
      <c r="C21" s="28"/>
      <c r="D21" s="110" t="s">
        <v>9</v>
      </c>
      <c r="E21" s="49"/>
      <c r="F21" s="49"/>
      <c r="G21" s="49"/>
      <c r="H21" s="78">
        <v>1.2214600000000001E-2</v>
      </c>
      <c r="I21" s="78">
        <v>3.0260800000000001E-2</v>
      </c>
      <c r="J21" s="78">
        <v>4.0543999999999997E-3</v>
      </c>
      <c r="K21" s="78">
        <v>4.3880099999999998E-2</v>
      </c>
      <c r="L21" s="78">
        <v>6.0431499999999999E-2</v>
      </c>
      <c r="M21" s="111">
        <v>3.92348E-2</v>
      </c>
      <c r="N21" s="36"/>
      <c r="O21" s="28"/>
      <c r="P21" s="29"/>
    </row>
    <row r="22" spans="2:16" x14ac:dyDescent="0.25">
      <c r="B22" s="24"/>
      <c r="C22" s="28"/>
      <c r="D22" s="110" t="s">
        <v>10</v>
      </c>
      <c r="E22" s="49"/>
      <c r="F22" s="49"/>
      <c r="G22" s="49"/>
      <c r="H22" s="78">
        <v>8.4941699999999995E-2</v>
      </c>
      <c r="I22" s="78">
        <v>1.1516E-2</v>
      </c>
      <c r="J22" s="78">
        <v>6.4146099999999998E-2</v>
      </c>
      <c r="K22" s="78">
        <v>3.4570900000000002E-2</v>
      </c>
      <c r="L22" s="78">
        <v>-1.8521E-3</v>
      </c>
      <c r="M22" s="111">
        <v>1.5617799999999999E-2</v>
      </c>
      <c r="N22" s="36"/>
      <c r="O22" s="28"/>
      <c r="P22" s="29"/>
    </row>
    <row r="23" spans="2:16" x14ac:dyDescent="0.25">
      <c r="B23" s="24"/>
      <c r="C23" s="28"/>
      <c r="D23" s="110" t="s">
        <v>14</v>
      </c>
      <c r="E23" s="49"/>
      <c r="F23" s="49"/>
      <c r="G23" s="49"/>
      <c r="H23" s="78">
        <v>3.0773700000000001E-2</v>
      </c>
      <c r="I23" s="78">
        <v>1.54488E-2</v>
      </c>
      <c r="J23" s="78">
        <v>1.01736E-2</v>
      </c>
      <c r="K23" s="78">
        <v>2.05119E-2</v>
      </c>
      <c r="L23" s="78">
        <v>3.9836999999999997E-2</v>
      </c>
      <c r="M23" s="111">
        <v>4.0748800000000002E-2</v>
      </c>
      <c r="N23" s="36"/>
      <c r="O23" s="28"/>
      <c r="P23" s="29"/>
    </row>
    <row r="24" spans="2:16" x14ac:dyDescent="0.25">
      <c r="B24" s="24"/>
      <c r="C24" s="28"/>
      <c r="D24" s="112" t="s">
        <v>11</v>
      </c>
      <c r="E24" s="113"/>
      <c r="F24" s="113"/>
      <c r="G24" s="113"/>
      <c r="H24" s="114">
        <v>5.1487600000000001E-2</v>
      </c>
      <c r="I24" s="114">
        <v>1.9016999999999999E-2</v>
      </c>
      <c r="J24" s="114">
        <v>7.9336000000000007E-3</v>
      </c>
      <c r="K24" s="114">
        <v>2.8622499999999999E-2</v>
      </c>
      <c r="L24" s="114">
        <v>2.6608699999999999E-2</v>
      </c>
      <c r="M24" s="115">
        <v>4.2690199999999998E-2</v>
      </c>
      <c r="N24" s="36"/>
      <c r="O24" s="28"/>
      <c r="P24" s="29"/>
    </row>
    <row r="25" spans="2:16" x14ac:dyDescent="0.25">
      <c r="B25" s="24"/>
      <c r="C25" s="28"/>
      <c r="D25" s="129" t="s">
        <v>42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53"/>
      <c r="O25" s="28"/>
      <c r="P25" s="29"/>
    </row>
    <row r="26" spans="2:16" x14ac:dyDescent="0.25"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2:16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2:1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2:16" x14ac:dyDescent="0.25">
      <c r="B31" s="24"/>
      <c r="C31" s="130" t="s">
        <v>58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</row>
    <row r="32" spans="2:16" x14ac:dyDescent="0.25">
      <c r="B32" s="2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29"/>
    </row>
    <row r="33" spans="2:16" x14ac:dyDescent="0.25">
      <c r="B33" s="24"/>
      <c r="D33" s="57"/>
      <c r="E33" s="132" t="s">
        <v>50</v>
      </c>
      <c r="F33" s="132"/>
      <c r="G33" s="132"/>
      <c r="H33" s="132"/>
      <c r="I33" s="132"/>
      <c r="J33" s="132"/>
      <c r="K33" s="132"/>
      <c r="L33" s="132"/>
      <c r="M33" s="57"/>
      <c r="N33" s="57"/>
      <c r="O33" s="57"/>
      <c r="P33" s="29"/>
    </row>
    <row r="34" spans="2:16" x14ac:dyDescent="0.25"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2:16" x14ac:dyDescent="0.25">
      <c r="B35" s="24"/>
      <c r="E35" s="60" t="s">
        <v>0</v>
      </c>
      <c r="F35" s="61"/>
      <c r="G35" s="58">
        <v>2011</v>
      </c>
      <c r="H35" s="52">
        <v>2012</v>
      </c>
      <c r="I35" s="52">
        <v>2013</v>
      </c>
      <c r="J35" s="52">
        <v>2014</v>
      </c>
      <c r="K35" s="52">
        <v>2015</v>
      </c>
      <c r="L35" s="52">
        <v>2016</v>
      </c>
      <c r="M35" s="56">
        <v>2017</v>
      </c>
      <c r="N35" s="54"/>
      <c r="O35" s="54"/>
      <c r="P35" s="29"/>
    </row>
    <row r="36" spans="2:16" x14ac:dyDescent="0.25">
      <c r="B36" s="24"/>
      <c r="E36" s="62" t="s">
        <v>15</v>
      </c>
      <c r="F36" s="63"/>
      <c r="G36" s="77">
        <v>2.2996800000000001E-2</v>
      </c>
      <c r="H36" s="76">
        <v>2.1076500000000001E-2</v>
      </c>
      <c r="I36" s="76">
        <v>6.4631999999999997E-3</v>
      </c>
      <c r="J36" s="76">
        <v>1.3049699999999999E-2</v>
      </c>
      <c r="K36" s="76">
        <v>1.4363799999999999E-2</v>
      </c>
      <c r="L36" s="76">
        <v>1.5255100000000001E-2</v>
      </c>
      <c r="M36" s="98">
        <v>3.9677900000000002E-2</v>
      </c>
      <c r="N36" s="55"/>
      <c r="O36" s="55"/>
      <c r="P36" s="43"/>
    </row>
    <row r="37" spans="2:16" x14ac:dyDescent="0.25">
      <c r="B37" s="24"/>
      <c r="E37" s="68" t="s">
        <v>16</v>
      </c>
      <c r="F37" s="69"/>
      <c r="G37" s="97">
        <v>3.7579799999999997E-2</v>
      </c>
      <c r="H37" s="79">
        <v>2.1677200000000001E-2</v>
      </c>
      <c r="I37" s="79">
        <v>1.7922000000000001E-3</v>
      </c>
      <c r="J37" s="79">
        <v>1.3288400000000001E-2</v>
      </c>
      <c r="K37" s="79">
        <v>1.9985200000000002E-2</v>
      </c>
      <c r="L37" s="79">
        <v>2.6218499999999999E-2</v>
      </c>
      <c r="M37" s="99"/>
      <c r="N37" s="55"/>
      <c r="O37" s="55"/>
      <c r="P37" s="43"/>
    </row>
    <row r="38" spans="2:16" x14ac:dyDescent="0.25">
      <c r="B38" s="24"/>
      <c r="E38" s="64" t="s">
        <v>17</v>
      </c>
      <c r="F38" s="65"/>
      <c r="G38" s="97">
        <v>1.67391E-2</v>
      </c>
      <c r="H38" s="79">
        <v>1.53153E-2</v>
      </c>
      <c r="I38" s="79">
        <v>6.1149999999999998E-3</v>
      </c>
      <c r="J38" s="79">
        <v>4.3689999999999996E-3</v>
      </c>
      <c r="K38" s="79">
        <v>9.3370999999999992E-3</v>
      </c>
      <c r="L38" s="79">
        <v>2.0049E-3</v>
      </c>
      <c r="M38" s="99"/>
      <c r="N38" s="55"/>
      <c r="O38" s="55"/>
      <c r="P38" s="43"/>
    </row>
    <row r="39" spans="2:16" x14ac:dyDescent="0.25">
      <c r="B39" s="24"/>
      <c r="E39" s="68" t="s">
        <v>4</v>
      </c>
      <c r="F39" s="69"/>
      <c r="G39" s="97">
        <v>1.07542E-2</v>
      </c>
      <c r="H39" s="79">
        <v>4.4689699999999999E-2</v>
      </c>
      <c r="I39" s="79">
        <v>1.33562E-2</v>
      </c>
      <c r="J39" s="79">
        <v>2.14156E-2</v>
      </c>
      <c r="K39" s="79">
        <v>2.5089999999999999E-3</v>
      </c>
      <c r="L39" s="79">
        <v>1.05421E-2</v>
      </c>
      <c r="M39" s="99"/>
      <c r="N39" s="55"/>
      <c r="O39" s="55"/>
      <c r="P39" s="43"/>
    </row>
    <row r="40" spans="2:16" x14ac:dyDescent="0.25">
      <c r="B40" s="24"/>
      <c r="E40" s="64" t="s">
        <v>18</v>
      </c>
      <c r="F40" s="65"/>
      <c r="G40" s="97">
        <v>-4.727E-4</v>
      </c>
      <c r="H40" s="79">
        <v>6.0968999999999997E-3</v>
      </c>
      <c r="I40" s="79">
        <v>-3.5065000000000001E-3</v>
      </c>
      <c r="J40" s="79">
        <v>-3.6709999999999998E-4</v>
      </c>
      <c r="K40" s="79">
        <v>1.3025200000000001E-2</v>
      </c>
      <c r="L40" s="79">
        <v>-7.1806999999999999E-3</v>
      </c>
      <c r="M40" s="99"/>
      <c r="N40" s="55"/>
      <c r="O40" s="55"/>
      <c r="P40" s="43"/>
    </row>
    <row r="41" spans="2:16" x14ac:dyDescent="0.25">
      <c r="B41" s="24"/>
      <c r="E41" s="68" t="s">
        <v>3</v>
      </c>
      <c r="F41" s="69"/>
      <c r="G41" s="97">
        <v>1.32047E-2</v>
      </c>
      <c r="H41" s="79">
        <v>7.1596000000000003E-3</v>
      </c>
      <c r="I41" s="79">
        <v>-4.9489E-3</v>
      </c>
      <c r="J41" s="79">
        <v>1.8845999999999999E-3</v>
      </c>
      <c r="K41" s="79">
        <v>9.4345000000000002E-3</v>
      </c>
      <c r="L41" s="79">
        <v>7.7210000000000004E-3</v>
      </c>
      <c r="M41" s="99"/>
      <c r="N41" s="55"/>
      <c r="O41" s="55"/>
      <c r="P41" s="43"/>
    </row>
    <row r="42" spans="2:16" x14ac:dyDescent="0.25">
      <c r="B42" s="24"/>
      <c r="E42" s="64" t="s">
        <v>19</v>
      </c>
      <c r="F42" s="65"/>
      <c r="G42" s="97">
        <v>4.3807999999999998E-3</v>
      </c>
      <c r="H42" s="79">
        <v>2.0434999999999998E-2</v>
      </c>
      <c r="I42" s="79">
        <v>1.3335100000000001E-2</v>
      </c>
      <c r="J42" s="79">
        <v>1.6881899999999998E-2</v>
      </c>
      <c r="K42" s="79">
        <v>-7.4928E-3</v>
      </c>
      <c r="L42" s="79">
        <v>-9.4549000000000005E-3</v>
      </c>
      <c r="M42" s="99"/>
      <c r="N42" s="55"/>
      <c r="O42" s="55"/>
      <c r="P42" s="43"/>
    </row>
    <row r="43" spans="2:16" x14ac:dyDescent="0.25">
      <c r="B43" s="24"/>
      <c r="E43" s="68" t="s">
        <v>20</v>
      </c>
      <c r="F43" s="69"/>
      <c r="G43" s="97">
        <v>3.01248E-2</v>
      </c>
      <c r="H43" s="79">
        <v>2.5185900000000001E-2</v>
      </c>
      <c r="I43" s="79">
        <v>1.6024900000000002E-2</v>
      </c>
      <c r="J43" s="79">
        <v>1.98973E-2</v>
      </c>
      <c r="K43" s="79">
        <v>3.4274300000000001E-2</v>
      </c>
      <c r="L43" s="79">
        <v>3.4582599999999998E-2</v>
      </c>
      <c r="M43" s="99"/>
      <c r="N43" s="55"/>
      <c r="O43" s="55"/>
      <c r="P43" s="43"/>
    </row>
    <row r="44" spans="2:16" x14ac:dyDescent="0.25">
      <c r="B44" s="24"/>
      <c r="E44" s="66" t="s">
        <v>2</v>
      </c>
      <c r="F44" s="67"/>
      <c r="G44" s="97">
        <v>6.2703000000000004E-3</v>
      </c>
      <c r="H44" s="79">
        <v>7.8817999999999996E-3</v>
      </c>
      <c r="I44" s="79">
        <v>7.4758999999999997E-3</v>
      </c>
      <c r="J44" s="79">
        <v>1.7024E-3</v>
      </c>
      <c r="K44" s="79">
        <v>1.6526200000000001E-2</v>
      </c>
      <c r="L44" s="79">
        <v>3.7226999999999998E-3</v>
      </c>
      <c r="M44" s="99"/>
      <c r="N44" s="55"/>
      <c r="O44" s="55"/>
      <c r="P44" s="43"/>
    </row>
    <row r="45" spans="2:16" x14ac:dyDescent="0.25">
      <c r="B45" s="24"/>
      <c r="E45" s="129" t="s">
        <v>34</v>
      </c>
      <c r="F45" s="129"/>
      <c r="G45" s="151"/>
      <c r="H45" s="151"/>
      <c r="I45" s="151"/>
      <c r="J45" s="151"/>
      <c r="K45" s="151"/>
      <c r="L45" s="151"/>
      <c r="M45" s="151"/>
      <c r="N45" s="53"/>
      <c r="O45" s="53"/>
      <c r="P45" s="29"/>
    </row>
    <row r="46" spans="2:16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0"/>
      <c r="I48" s="28"/>
      <c r="J48" s="20"/>
      <c r="K48" s="20"/>
      <c r="L48" s="20"/>
      <c r="M48" s="20"/>
      <c r="N48" s="20"/>
      <c r="O48" s="20"/>
      <c r="P48" s="20"/>
    </row>
    <row r="49" spans="2:16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x14ac:dyDescent="0.25">
      <c r="B50" s="41"/>
      <c r="C50" s="70" t="s">
        <v>35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42"/>
    </row>
    <row r="51" spans="2:16" x14ac:dyDescent="0.25">
      <c r="B51" s="41"/>
      <c r="C51" s="44"/>
      <c r="D51" s="44"/>
      <c r="E51" s="44"/>
      <c r="F51" s="44"/>
      <c r="G51" s="44"/>
      <c r="H51" s="44"/>
      <c r="I51" s="44"/>
      <c r="J51" s="93"/>
      <c r="K51" s="93"/>
      <c r="L51" s="93"/>
      <c r="M51" s="93"/>
      <c r="N51" s="93"/>
      <c r="O51" s="93"/>
      <c r="P51" s="42"/>
    </row>
    <row r="52" spans="2:16" ht="15" customHeight="1" x14ac:dyDescent="0.25">
      <c r="B52" s="41"/>
      <c r="C52" s="149" t="s">
        <v>38</v>
      </c>
      <c r="D52" s="149" t="s">
        <v>15</v>
      </c>
      <c r="E52" s="149" t="s">
        <v>21</v>
      </c>
      <c r="F52" s="147" t="s">
        <v>36</v>
      </c>
      <c r="G52" s="147" t="s">
        <v>37</v>
      </c>
      <c r="H52" s="149" t="s">
        <v>40</v>
      </c>
      <c r="I52" s="59"/>
      <c r="J52" s="145"/>
      <c r="K52" s="145"/>
      <c r="L52" s="145"/>
      <c r="M52" s="145"/>
      <c r="N52" s="145"/>
      <c r="O52" s="145"/>
      <c r="P52" s="42"/>
    </row>
    <row r="53" spans="2:16" x14ac:dyDescent="0.25">
      <c r="B53" s="41"/>
      <c r="C53" s="150"/>
      <c r="D53" s="150"/>
      <c r="E53" s="150"/>
      <c r="F53" s="148"/>
      <c r="G53" s="148"/>
      <c r="H53" s="150"/>
      <c r="I53" s="59"/>
      <c r="J53" s="145"/>
      <c r="K53" s="145"/>
      <c r="L53" s="145"/>
      <c r="M53" s="145"/>
      <c r="N53" s="145"/>
      <c r="O53" s="145"/>
      <c r="P53" s="42"/>
    </row>
    <row r="54" spans="2:16" ht="15" customHeight="1" x14ac:dyDescent="0.25">
      <c r="B54" s="41"/>
      <c r="C54" s="71">
        <v>42795</v>
      </c>
      <c r="D54" s="96">
        <v>2.92E-2</v>
      </c>
      <c r="E54" s="96"/>
      <c r="F54" s="96"/>
      <c r="G54" s="96"/>
      <c r="H54" s="96"/>
      <c r="I54" s="59"/>
      <c r="J54" s="145"/>
      <c r="K54" s="145"/>
      <c r="L54" s="145"/>
      <c r="M54" s="145"/>
      <c r="N54" s="145"/>
      <c r="O54" s="145"/>
      <c r="P54" s="42"/>
    </row>
    <row r="55" spans="2:16" x14ac:dyDescent="0.25">
      <c r="B55" s="41"/>
      <c r="C55" s="71">
        <v>42767</v>
      </c>
      <c r="D55" s="96">
        <v>8.1452177837491035E-3</v>
      </c>
      <c r="E55" s="96">
        <v>1.2961859814822674E-2</v>
      </c>
      <c r="F55" s="96">
        <v>1.2190476059913635E-2</v>
      </c>
      <c r="G55" s="96">
        <v>-6.0240961611270905E-3</v>
      </c>
      <c r="H55" s="96">
        <v>8.6214327893685549E-5</v>
      </c>
      <c r="I55" s="59"/>
      <c r="J55" s="145"/>
      <c r="K55" s="145"/>
      <c r="L55" s="145"/>
      <c r="M55" s="145"/>
      <c r="N55" s="145"/>
      <c r="O55" s="145"/>
      <c r="P55" s="42"/>
    </row>
    <row r="56" spans="2:16" x14ac:dyDescent="0.25">
      <c r="B56" s="41"/>
      <c r="C56" s="71">
        <v>42736</v>
      </c>
      <c r="D56" s="96">
        <v>2.3326335940510035E-3</v>
      </c>
      <c r="E56" s="96">
        <v>5.6183985434472561E-3</v>
      </c>
      <c r="F56" s="96">
        <v>-8.3739339606836438E-4</v>
      </c>
      <c r="G56" s="96">
        <v>2.3855674080550671E-3</v>
      </c>
      <c r="H56" s="96">
        <v>9.4925786834210157E-4</v>
      </c>
      <c r="I56" s="59"/>
      <c r="J56" s="51"/>
      <c r="K56" s="51"/>
      <c r="L56" s="51"/>
      <c r="M56" s="51"/>
      <c r="N56" s="51"/>
      <c r="O56" s="51"/>
      <c r="P56" s="42"/>
    </row>
    <row r="57" spans="2:16" x14ac:dyDescent="0.25">
      <c r="B57" s="41"/>
      <c r="C57" s="71">
        <v>42705</v>
      </c>
      <c r="D57" s="96">
        <v>2.7288319543004036E-3</v>
      </c>
      <c r="E57" s="96">
        <v>1.9515124149620533E-3</v>
      </c>
      <c r="F57" s="96">
        <v>7.4392207898199558E-3</v>
      </c>
      <c r="G57" s="96">
        <v>1.8672044388949871E-3</v>
      </c>
      <c r="H57" s="96">
        <v>9.5015979604795575E-4</v>
      </c>
      <c r="I57" s="59"/>
      <c r="J57" s="51"/>
      <c r="K57" s="51"/>
      <c r="L57" s="51"/>
      <c r="M57" s="51"/>
      <c r="N57" s="51"/>
      <c r="O57" s="51"/>
      <c r="P57" s="42"/>
    </row>
    <row r="58" spans="2:16" x14ac:dyDescent="0.25">
      <c r="B58" s="41"/>
      <c r="C58" s="71">
        <v>42675</v>
      </c>
      <c r="D58" s="96">
        <v>4.5426064170897007E-3</v>
      </c>
      <c r="E58" s="96">
        <v>7.4102077633142471E-3</v>
      </c>
      <c r="F58" s="96">
        <v>1.9980019424110651E-3</v>
      </c>
      <c r="G58" s="96">
        <v>1.1101041920483112E-2</v>
      </c>
      <c r="H58" s="96">
        <v>-4.3003354221582413E-3</v>
      </c>
      <c r="I58" s="59"/>
      <c r="J58" s="132"/>
      <c r="K58" s="132"/>
      <c r="L58" s="132"/>
      <c r="M58" s="132"/>
      <c r="N58" s="132"/>
      <c r="O58" s="132"/>
      <c r="P58" s="42"/>
    </row>
    <row r="59" spans="2:16" x14ac:dyDescent="0.25">
      <c r="B59" s="41"/>
      <c r="C59" s="71">
        <v>42644</v>
      </c>
      <c r="D59" s="96">
        <v>5.750295240432024E-3</v>
      </c>
      <c r="E59" s="96">
        <v>7.1586323902010918E-3</v>
      </c>
      <c r="F59" s="96">
        <v>9.6206068992614746E-3</v>
      </c>
      <c r="G59" s="96">
        <v>4.2469287291169167E-3</v>
      </c>
      <c r="H59" s="96">
        <v>3.9720232598483562E-3</v>
      </c>
      <c r="I59" s="59"/>
      <c r="J59" s="51"/>
      <c r="K59" s="51"/>
      <c r="L59" s="57"/>
      <c r="M59" s="51"/>
      <c r="N59" s="51"/>
      <c r="O59" s="51"/>
      <c r="P59" s="42"/>
    </row>
    <row r="60" spans="2:16" x14ac:dyDescent="0.25">
      <c r="B60" s="41"/>
      <c r="C60" s="71">
        <v>42614</v>
      </c>
      <c r="D60" s="96">
        <v>7.0944346953183413E-4</v>
      </c>
      <c r="E60" s="96">
        <v>-2.2841480677016079E-4</v>
      </c>
      <c r="F60" s="96">
        <v>6.9875776534900069E-4</v>
      </c>
      <c r="G60" s="96">
        <v>4.4945534318685532E-3</v>
      </c>
      <c r="H60" s="96">
        <v>-1.5518579166382551E-3</v>
      </c>
      <c r="I60" s="59"/>
      <c r="J60" s="51"/>
      <c r="K60" s="57"/>
      <c r="L60" s="57"/>
      <c r="M60" s="118"/>
      <c r="N60" s="118"/>
      <c r="O60" s="107"/>
      <c r="P60" s="42"/>
    </row>
    <row r="61" spans="2:16" x14ac:dyDescent="0.25">
      <c r="B61" s="41"/>
      <c r="C61" s="71">
        <v>42583</v>
      </c>
      <c r="D61" s="96">
        <v>-2.3642524320166558E-4</v>
      </c>
      <c r="E61" s="96">
        <v>-1.2926773633807898E-3</v>
      </c>
      <c r="F61" s="96">
        <v>-1.5503875911235809E-3</v>
      </c>
      <c r="G61" s="96">
        <v>9.913069661706686E-4</v>
      </c>
      <c r="H61" s="96">
        <v>1.9003195920959115E-3</v>
      </c>
      <c r="I61" s="59"/>
      <c r="J61" s="51"/>
      <c r="K61" s="57"/>
      <c r="L61" s="57"/>
      <c r="M61" s="92"/>
      <c r="N61" s="92"/>
      <c r="O61" s="57"/>
      <c r="P61" s="42"/>
    </row>
    <row r="62" spans="2:16" x14ac:dyDescent="0.25">
      <c r="B62" s="41"/>
      <c r="C62" s="71">
        <v>42552</v>
      </c>
      <c r="D62" s="96">
        <v>3.7177661433815956E-3</v>
      </c>
      <c r="E62" s="96">
        <v>5.5818930268287659E-3</v>
      </c>
      <c r="F62" s="96">
        <v>4.2818216606974602E-3</v>
      </c>
      <c r="G62" s="96">
        <v>3.0595073476433754E-3</v>
      </c>
      <c r="H62" s="96">
        <v>1.7278618179261684E-4</v>
      </c>
      <c r="I62" s="59"/>
      <c r="J62" s="116"/>
      <c r="K62" s="51"/>
      <c r="L62" s="51"/>
      <c r="M62" s="55"/>
      <c r="N62" s="55"/>
      <c r="O62" s="117"/>
      <c r="P62" s="42"/>
    </row>
    <row r="63" spans="2:16" x14ac:dyDescent="0.25">
      <c r="B63" s="41"/>
      <c r="C63" s="71">
        <v>42522</v>
      </c>
      <c r="D63" s="96">
        <v>-7.9095152614172548E-5</v>
      </c>
      <c r="E63" s="96">
        <v>-6.0799513012170792E-3</v>
      </c>
      <c r="F63" s="96">
        <v>1.403289963491261E-3</v>
      </c>
      <c r="G63" s="96">
        <v>4.842056892812252E-3</v>
      </c>
      <c r="H63" s="96">
        <v>4.5998957939445972E-3</v>
      </c>
      <c r="I63" s="59"/>
      <c r="J63" s="116"/>
      <c r="K63" s="51"/>
      <c r="L63" s="51"/>
      <c r="M63" s="55"/>
      <c r="N63" s="55"/>
      <c r="O63" s="117"/>
      <c r="P63" s="42"/>
    </row>
    <row r="64" spans="2:16" x14ac:dyDescent="0.25">
      <c r="B64" s="41"/>
      <c r="C64" s="71">
        <v>42491</v>
      </c>
      <c r="D64" s="96">
        <v>-1.0271808132529259E-3</v>
      </c>
      <c r="E64" s="96">
        <v>-6.7185023799538612E-3</v>
      </c>
      <c r="F64" s="96">
        <v>1.639856374822557E-3</v>
      </c>
      <c r="G64" s="96">
        <v>1.2312427861616015E-3</v>
      </c>
      <c r="H64" s="96">
        <v>6.0790270799770951E-4</v>
      </c>
      <c r="I64" s="28"/>
      <c r="J64" s="116"/>
      <c r="K64" s="51"/>
      <c r="L64" s="51"/>
      <c r="M64" s="55"/>
      <c r="N64" s="55"/>
      <c r="O64" s="117"/>
      <c r="P64" s="42"/>
    </row>
    <row r="65" spans="2:16" x14ac:dyDescent="0.25">
      <c r="B65" s="72"/>
      <c r="C65" s="71">
        <v>42461</v>
      </c>
      <c r="D65" s="96">
        <v>1.5805278962943703E-4</v>
      </c>
      <c r="E65" s="96">
        <v>8.3106680540367961E-4</v>
      </c>
      <c r="F65" s="96">
        <v>-4.6831095824018121E-4</v>
      </c>
      <c r="G65" s="96">
        <v>-9.37642902135849E-3</v>
      </c>
      <c r="H65" s="96">
        <v>3.4749371116049588E-4</v>
      </c>
      <c r="I65" s="59"/>
      <c r="J65" s="116"/>
      <c r="K65" s="51"/>
      <c r="L65" s="51"/>
      <c r="M65" s="55"/>
      <c r="N65" s="55"/>
      <c r="O65" s="117"/>
      <c r="P65" s="65"/>
    </row>
    <row r="66" spans="2:16" x14ac:dyDescent="0.25">
      <c r="B66" s="72"/>
      <c r="C66" s="71">
        <v>42430</v>
      </c>
      <c r="D66" s="96">
        <v>8.2065174356102943E-3</v>
      </c>
      <c r="E66" s="96">
        <v>1.0458813980221748E-2</v>
      </c>
      <c r="F66" s="96">
        <v>-6.2053985893726349E-3</v>
      </c>
      <c r="G66" s="96">
        <v>2.368762856349349E-3</v>
      </c>
      <c r="H66" s="96">
        <v>2.1765627898275852E-3</v>
      </c>
      <c r="I66" s="59"/>
      <c r="J66" s="51"/>
      <c r="K66" s="51"/>
      <c r="L66" s="51"/>
      <c r="M66" s="51"/>
      <c r="N66" s="51"/>
      <c r="O66" s="117"/>
      <c r="P66" s="65"/>
    </row>
    <row r="67" spans="2:16" x14ac:dyDescent="0.25">
      <c r="B67" s="72"/>
      <c r="C67" s="71">
        <v>42401</v>
      </c>
      <c r="D67" s="96">
        <v>3.8390785921365023E-3</v>
      </c>
      <c r="E67" s="96">
        <v>9.1679506003856659E-3</v>
      </c>
      <c r="F67" s="96">
        <v>-1.0073614539578557E-3</v>
      </c>
      <c r="G67" s="96">
        <v>-8.3982286741957068E-4</v>
      </c>
      <c r="H67" s="96">
        <v>1.4822565717622638E-3</v>
      </c>
      <c r="I67" s="59"/>
      <c r="J67" s="116"/>
      <c r="K67" s="51"/>
      <c r="L67" s="51"/>
      <c r="M67" s="55"/>
      <c r="N67" s="55"/>
      <c r="O67" s="117"/>
      <c r="P67" s="65"/>
    </row>
    <row r="68" spans="2:16" x14ac:dyDescent="0.25">
      <c r="B68" s="72"/>
      <c r="C68" s="71">
        <v>42370</v>
      </c>
      <c r="D68" s="96">
        <v>3.2095001079142094E-3</v>
      </c>
      <c r="E68" s="96">
        <v>6.5917023457586765E-3</v>
      </c>
      <c r="F68" s="96">
        <v>-2.2421525791287422E-3</v>
      </c>
      <c r="G68" s="96">
        <v>9.0131731703877449E-3</v>
      </c>
      <c r="H68" s="96">
        <v>-1.6538996715098619E-3</v>
      </c>
      <c r="I68" s="59"/>
      <c r="J68" s="116"/>
      <c r="K68" s="51"/>
      <c r="L68" s="51"/>
      <c r="M68" s="55"/>
      <c r="N68" s="55"/>
      <c r="O68" s="117"/>
      <c r="P68" s="65"/>
    </row>
    <row r="69" spans="2:16" x14ac:dyDescent="0.25">
      <c r="B69" s="72"/>
      <c r="C69" s="71">
        <v>42339</v>
      </c>
      <c r="D69" s="96">
        <v>1.0441767517477274E-3</v>
      </c>
      <c r="E69" s="96">
        <v>-3.8759689778089523E-4</v>
      </c>
      <c r="F69" s="96">
        <v>4.6605560928583145E-3</v>
      </c>
      <c r="G69" s="96">
        <v>2.393822418525815E-3</v>
      </c>
      <c r="H69" s="96">
        <v>6.0970301274210215E-4</v>
      </c>
      <c r="I69" s="59"/>
      <c r="J69" s="50"/>
      <c r="K69" s="51"/>
      <c r="L69" s="51"/>
      <c r="M69" s="51"/>
      <c r="N69" s="51"/>
      <c r="O69" s="51"/>
      <c r="P69" s="65"/>
    </row>
    <row r="70" spans="2:16" x14ac:dyDescent="0.25">
      <c r="B70" s="72"/>
      <c r="C70" s="71">
        <v>42309</v>
      </c>
      <c r="D70" s="96">
        <v>4.5183151960372925E-3</v>
      </c>
      <c r="E70" s="96">
        <v>9.152781218290329E-3</v>
      </c>
      <c r="F70" s="96">
        <v>1.3222369598224759E-3</v>
      </c>
      <c r="G70" s="96">
        <v>-2.3160658020060509E-4</v>
      </c>
      <c r="H70" s="96">
        <v>1.7450484447181225E-3</v>
      </c>
      <c r="I70" s="59"/>
      <c r="J70" s="59"/>
      <c r="K70" s="59"/>
      <c r="L70" s="59"/>
      <c r="M70" s="59"/>
      <c r="N70" s="59"/>
      <c r="O70" s="59"/>
      <c r="P70" s="65"/>
    </row>
    <row r="71" spans="2:16" x14ac:dyDescent="0.25">
      <c r="B71" s="72"/>
      <c r="C71" s="71">
        <v>42278</v>
      </c>
      <c r="D71" s="96">
        <v>-2.4146812502294779E-3</v>
      </c>
      <c r="E71" s="96">
        <v>-5.2140075713396072E-3</v>
      </c>
      <c r="F71" s="96">
        <v>-1.010101055726409E-3</v>
      </c>
      <c r="G71" s="96">
        <v>1.2367627350613475E-3</v>
      </c>
      <c r="H71" s="96">
        <v>-2.0896822679787874E-3</v>
      </c>
      <c r="I71" s="59"/>
      <c r="J71" s="59"/>
      <c r="K71" s="59"/>
      <c r="L71" s="59"/>
      <c r="M71" s="59"/>
      <c r="N71" s="59"/>
      <c r="O71" s="59"/>
      <c r="P71" s="65"/>
    </row>
    <row r="72" spans="2:16" x14ac:dyDescent="0.25">
      <c r="B72" s="72"/>
      <c r="C72" s="71">
        <v>42248</v>
      </c>
      <c r="D72" s="96">
        <v>2.420525997877121E-3</v>
      </c>
      <c r="E72" s="96">
        <v>5.8708414435386658E-3</v>
      </c>
      <c r="F72" s="96">
        <v>-4.1782730259001255E-3</v>
      </c>
      <c r="G72" s="96">
        <v>5.1278066821396351E-3</v>
      </c>
      <c r="H72" s="96">
        <v>-1.217497163452208E-3</v>
      </c>
      <c r="I72" s="59"/>
      <c r="J72" s="59"/>
      <c r="K72" s="59"/>
      <c r="L72" s="59"/>
      <c r="M72" s="59"/>
      <c r="N72" s="59"/>
      <c r="O72" s="59"/>
      <c r="P72" s="65"/>
    </row>
    <row r="73" spans="2:16" x14ac:dyDescent="0.25">
      <c r="B73" s="72"/>
      <c r="C73" s="71">
        <v>42217</v>
      </c>
      <c r="D73" s="96">
        <v>4.5388229191303253E-3</v>
      </c>
      <c r="E73" s="96">
        <v>1.060042716562748E-2</v>
      </c>
      <c r="F73" s="96">
        <v>-8.5040589328855276E-4</v>
      </c>
      <c r="G73" s="96">
        <v>1.5562991611659527E-3</v>
      </c>
      <c r="H73" s="96">
        <v>3.4797738771885633E-4</v>
      </c>
      <c r="I73" s="59"/>
      <c r="J73" s="59"/>
      <c r="K73" s="59"/>
      <c r="L73" s="59"/>
      <c r="M73" s="59"/>
      <c r="N73" s="59"/>
      <c r="O73" s="59"/>
      <c r="P73" s="65"/>
    </row>
    <row r="74" spans="2:16" x14ac:dyDescent="0.25">
      <c r="B74" s="72"/>
      <c r="C74" s="71">
        <v>42186</v>
      </c>
      <c r="D74" s="96">
        <v>7.6772295869886875E-3</v>
      </c>
      <c r="E74" s="96">
        <v>1.2170710600912571E-2</v>
      </c>
      <c r="F74" s="96">
        <v>4.1922209784388542E-3</v>
      </c>
      <c r="G74" s="96">
        <v>1.548794936388731E-2</v>
      </c>
      <c r="H74" s="96">
        <v>6.9643947063013911E-4</v>
      </c>
      <c r="I74" s="59"/>
      <c r="J74" s="59"/>
      <c r="K74" s="59"/>
      <c r="L74" s="59"/>
      <c r="M74" s="59"/>
      <c r="N74" s="59"/>
      <c r="O74" s="59"/>
      <c r="P74" s="65"/>
    </row>
    <row r="75" spans="2:16" x14ac:dyDescent="0.25">
      <c r="B75" s="72"/>
      <c r="C75" s="71">
        <v>42156</v>
      </c>
      <c r="D75" s="96">
        <v>-4.8764627426862717E-3</v>
      </c>
      <c r="E75" s="96">
        <v>-1.5994327142834663E-2</v>
      </c>
      <c r="F75" s="96">
        <v>2.1784796845167875E-3</v>
      </c>
      <c r="G75" s="96">
        <v>1.3372837565839291E-2</v>
      </c>
      <c r="H75" s="96">
        <v>3.4943653736263514E-3</v>
      </c>
      <c r="I75" s="59"/>
      <c r="J75" s="59"/>
      <c r="K75" s="59"/>
      <c r="L75" s="59"/>
      <c r="M75" s="59"/>
      <c r="N75" s="59"/>
      <c r="O75" s="59"/>
      <c r="P75" s="65"/>
    </row>
    <row r="76" spans="2:16" x14ac:dyDescent="0.25">
      <c r="B76" s="72"/>
      <c r="C76" s="71">
        <v>42125</v>
      </c>
      <c r="D76" s="96">
        <v>5.3930380381643772E-3</v>
      </c>
      <c r="E76" s="96">
        <v>4.9089468084275723E-3</v>
      </c>
      <c r="F76" s="96">
        <v>7.0071627851575613E-4</v>
      </c>
      <c r="G76" s="96">
        <v>3.2236732542514801E-2</v>
      </c>
      <c r="H76" s="96">
        <v>-8.7351501861121505E-5</v>
      </c>
      <c r="I76" s="59"/>
      <c r="J76" s="59"/>
      <c r="K76" s="59"/>
      <c r="L76" s="59"/>
      <c r="M76" s="59"/>
      <c r="N76" s="59"/>
      <c r="O76" s="59"/>
      <c r="P76" s="65"/>
    </row>
    <row r="77" spans="2:16" x14ac:dyDescent="0.25">
      <c r="B77" s="72"/>
      <c r="C77" s="71">
        <v>42095</v>
      </c>
      <c r="D77" s="96">
        <v>5.0094439648091793E-3</v>
      </c>
      <c r="E77" s="96">
        <v>9.8344925791025162E-3</v>
      </c>
      <c r="F77" s="96">
        <v>-1.2441679136827588E-3</v>
      </c>
      <c r="G77" s="96">
        <v>-1.4032191829755902E-3</v>
      </c>
      <c r="H77" s="96">
        <v>4.3694835039786994E-4</v>
      </c>
      <c r="I77" s="59"/>
      <c r="J77" s="59"/>
      <c r="K77" s="59"/>
      <c r="L77" s="59"/>
      <c r="M77" s="59"/>
      <c r="N77" s="59"/>
      <c r="O77" s="59"/>
      <c r="P77" s="65"/>
    </row>
    <row r="78" spans="2:16" x14ac:dyDescent="0.25">
      <c r="B78" s="72"/>
      <c r="C78" s="71">
        <v>42064</v>
      </c>
      <c r="D78" s="96">
        <v>8.0298017710447311E-3</v>
      </c>
      <c r="E78" s="96">
        <v>5.6283669546246529E-3</v>
      </c>
      <c r="F78" s="96">
        <v>6.1023314483463764E-3</v>
      </c>
      <c r="G78" s="96">
        <v>2.6483489200472832E-3</v>
      </c>
      <c r="H78" s="96">
        <v>9.622113429941237E-4</v>
      </c>
      <c r="I78" s="59"/>
      <c r="J78" s="59"/>
      <c r="K78" s="59"/>
      <c r="L78" s="59"/>
      <c r="M78" s="59"/>
      <c r="N78" s="59"/>
      <c r="O78" s="59"/>
      <c r="P78" s="65"/>
    </row>
    <row r="79" spans="2:16" x14ac:dyDescent="0.25">
      <c r="B79" s="72"/>
      <c r="C79" s="71">
        <v>42036</v>
      </c>
      <c r="D79" s="96">
        <v>6.7505626939237118E-3</v>
      </c>
      <c r="E79" s="96">
        <v>1.4519944787025452E-2</v>
      </c>
      <c r="F79" s="96">
        <v>-1.0160219389945269E-3</v>
      </c>
      <c r="G79" s="96">
        <v>-5.1868925802409649E-3</v>
      </c>
      <c r="H79" s="96">
        <v>6.1269145226106048E-4</v>
      </c>
      <c r="I79" s="59"/>
      <c r="J79" s="59"/>
      <c r="K79" s="59"/>
      <c r="L79" s="59"/>
      <c r="M79" s="59"/>
      <c r="N79" s="59"/>
      <c r="O79" s="59"/>
      <c r="P79" s="65"/>
    </row>
    <row r="80" spans="2:16" x14ac:dyDescent="0.25">
      <c r="B80" s="72"/>
      <c r="C80" s="71">
        <v>42005</v>
      </c>
      <c r="D80" s="96">
        <v>-4.1652782238088548E-4</v>
      </c>
      <c r="E80" s="96">
        <v>-1.6311883518937975E-4</v>
      </c>
      <c r="F80" s="96">
        <v>-1.2579102069139481E-2</v>
      </c>
      <c r="G80" s="96">
        <v>5.0475797615945339E-3</v>
      </c>
      <c r="H80" s="96">
        <v>7.7621946111321449E-3</v>
      </c>
      <c r="I80" s="59"/>
      <c r="J80" s="59"/>
      <c r="K80" s="59"/>
      <c r="L80" s="59"/>
      <c r="M80" s="59"/>
      <c r="N80" s="59"/>
      <c r="O80" s="59"/>
      <c r="P80" s="65"/>
    </row>
    <row r="81" spans="2:16" x14ac:dyDescent="0.25">
      <c r="B81" s="72"/>
      <c r="C81" s="146" t="s">
        <v>39</v>
      </c>
      <c r="D81" s="146"/>
      <c r="E81" s="146"/>
      <c r="F81" s="146"/>
      <c r="G81" s="146"/>
      <c r="H81" s="146"/>
      <c r="I81" s="53"/>
      <c r="J81" s="53"/>
      <c r="K81" s="53"/>
      <c r="L81" s="59"/>
      <c r="M81" s="59"/>
      <c r="N81" s="59"/>
      <c r="O81" s="59"/>
      <c r="P81" s="65"/>
    </row>
    <row r="82" spans="2:16" x14ac:dyDescent="0.25"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67"/>
    </row>
  </sheetData>
  <mergeCells count="19">
    <mergeCell ref="J58:O58"/>
    <mergeCell ref="C81:H81"/>
    <mergeCell ref="D52:D53"/>
    <mergeCell ref="E52:E53"/>
    <mergeCell ref="F52:F53"/>
    <mergeCell ref="G52:G53"/>
    <mergeCell ref="H52:H53"/>
    <mergeCell ref="C9:O11"/>
    <mergeCell ref="E33:L33"/>
    <mergeCell ref="B1:P2"/>
    <mergeCell ref="C7:O7"/>
    <mergeCell ref="D12:N12"/>
    <mergeCell ref="H14:M14"/>
    <mergeCell ref="D25:M25"/>
    <mergeCell ref="E45:M45"/>
    <mergeCell ref="C52:C53"/>
    <mergeCell ref="D14:G15"/>
    <mergeCell ref="C31:O31"/>
    <mergeCell ref="J52:O5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82"/>
  <sheetViews>
    <sheetView workbookViewId="0">
      <selection activeCell="B35" sqref="B3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3" t="s">
        <v>57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15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2:16" x14ac:dyDescent="0.25">
      <c r="B3" s="45" t="str">
        <f>+C7</f>
        <v>1. Variación % anualizada (doce últimos meses) del Índice General del Precios al Consumidor 2012-2016</v>
      </c>
      <c r="C3" s="46"/>
      <c r="D3" s="46"/>
      <c r="E3" s="46"/>
      <c r="F3" s="46"/>
      <c r="G3" s="46"/>
      <c r="H3" s="45"/>
      <c r="I3" s="46"/>
      <c r="J3" s="46" t="str">
        <f>+C50</f>
        <v>3. Variación % mensual del Índice General del Precios al Consumidor</v>
      </c>
      <c r="K3" s="46"/>
      <c r="L3" s="46"/>
      <c r="M3" s="45"/>
      <c r="N3" s="46"/>
      <c r="O3" s="46"/>
      <c r="P3" s="46"/>
    </row>
    <row r="4" spans="2:16" x14ac:dyDescent="0.25">
      <c r="B4" s="45" t="str">
        <f>+C31</f>
        <v>2. Variación % acumulada del Índice General del Precios al Consumidor, de enero a febrero 2011-2017</v>
      </c>
      <c r="C4" s="46"/>
      <c r="D4" s="46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  <c r="P4" s="46"/>
    </row>
    <row r="5" spans="2:16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16" x14ac:dyDescent="0.25">
      <c r="B7" s="24"/>
      <c r="C7" s="130" t="s">
        <v>48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25"/>
    </row>
    <row r="8" spans="2:16" x14ac:dyDescent="0.25">
      <c r="B8" s="2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25"/>
    </row>
    <row r="9" spans="2:16" ht="15" customHeight="1" x14ac:dyDescent="0.25">
      <c r="B9" s="24"/>
      <c r="C9" s="131" t="str">
        <f>+CONCATENATE("La variación anual de enero a diciembre 2016 en esta región registró una tasa de ",   FIXED(M16*100, 1 ), "%, impulsado por el aumento general en los precios del grupo ",D17, " que registró un incremento del ",FIXED(M17*100, 1 ), "% como principal grupo de consumo, cabe resaltar el aumento en los precios de  ", D19, " en ",FIXED(M19*100, 1 ), "%. Todos los grupos registraron alzas en sus respectivos Índices de precios.")</f>
        <v>La variación anual de enero a diciembre 2016 en esta región registró una tasa de 2.9%, impulsado por el aumento general en los precios del grupo Alimentos y bebidas que registró un incremento del 2.3% como principal grupo de consumo, cabe resaltar el aumento en los precios de  Alquiler de vivienda, comb. y electricidad en 4.0%. Todos los grupos registraron alzas en sus respectivos Índices de precios.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27"/>
    </row>
    <row r="10" spans="2:16" x14ac:dyDescent="0.25">
      <c r="B10" s="24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27"/>
    </row>
    <row r="11" spans="2:16" x14ac:dyDescent="0.25">
      <c r="B11" s="24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27"/>
    </row>
    <row r="12" spans="2:16" x14ac:dyDescent="0.25">
      <c r="B12" s="24"/>
      <c r="C12" s="28"/>
      <c r="D12" s="132" t="s">
        <v>41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28"/>
      <c r="P12" s="29"/>
    </row>
    <row r="13" spans="2:16" x14ac:dyDescent="0.25"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 x14ac:dyDescent="0.25">
      <c r="B14" s="24"/>
      <c r="C14" s="28"/>
      <c r="D14" s="133" t="s">
        <v>5</v>
      </c>
      <c r="E14" s="134"/>
      <c r="F14" s="134"/>
      <c r="G14" s="135"/>
      <c r="H14" s="139" t="s">
        <v>45</v>
      </c>
      <c r="I14" s="140"/>
      <c r="J14" s="140"/>
      <c r="K14" s="140"/>
      <c r="L14" s="140"/>
      <c r="M14" s="141"/>
      <c r="N14" s="106"/>
      <c r="O14" s="28"/>
      <c r="P14" s="29"/>
    </row>
    <row r="15" spans="2:16" x14ac:dyDescent="0.25">
      <c r="B15" s="24"/>
      <c r="C15" s="28"/>
      <c r="D15" s="136"/>
      <c r="E15" s="137"/>
      <c r="F15" s="137"/>
      <c r="G15" s="138"/>
      <c r="H15" s="94">
        <v>2011</v>
      </c>
      <c r="I15" s="47">
        <v>2012</v>
      </c>
      <c r="J15" s="47">
        <v>2013</v>
      </c>
      <c r="K15" s="47">
        <v>2014</v>
      </c>
      <c r="L15" s="47">
        <v>2015</v>
      </c>
      <c r="M15" s="108">
        <v>2016</v>
      </c>
      <c r="N15" s="107"/>
      <c r="O15" s="28"/>
      <c r="P15" s="29"/>
    </row>
    <row r="16" spans="2:16" x14ac:dyDescent="0.25">
      <c r="B16" s="24"/>
      <c r="C16" s="28"/>
      <c r="D16" s="109" t="s">
        <v>6</v>
      </c>
      <c r="E16" s="48"/>
      <c r="F16" s="48"/>
      <c r="G16" s="48"/>
      <c r="H16" s="76">
        <v>6.19426E-2</v>
      </c>
      <c r="I16" s="77">
        <v>3.0179999999999998E-2</v>
      </c>
      <c r="J16" s="76">
        <v>2.8937500000000001E-2</v>
      </c>
      <c r="K16" s="76">
        <v>2.1158E-2</v>
      </c>
      <c r="L16" s="76">
        <v>3.5555900000000001E-2</v>
      </c>
      <c r="M16" s="98">
        <v>2.9477199999999999E-2</v>
      </c>
      <c r="N16" s="55"/>
      <c r="O16" s="28"/>
      <c r="P16" s="29"/>
    </row>
    <row r="17" spans="2:16" x14ac:dyDescent="0.25">
      <c r="B17" s="24"/>
      <c r="C17" s="28"/>
      <c r="D17" s="110" t="s">
        <v>7</v>
      </c>
      <c r="E17" s="49"/>
      <c r="F17" s="49"/>
      <c r="G17" s="49"/>
      <c r="H17" s="78">
        <v>8.2125600000000007E-2</v>
      </c>
      <c r="I17" s="78">
        <v>4.8105000000000002E-2</v>
      </c>
      <c r="J17" s="78">
        <v>3.5031300000000001E-2</v>
      </c>
      <c r="K17" s="78">
        <v>2.5363199999999999E-2</v>
      </c>
      <c r="L17" s="78">
        <v>4.3656300000000002E-2</v>
      </c>
      <c r="M17" s="111">
        <v>2.3465699999999999E-2</v>
      </c>
      <c r="N17" s="36"/>
      <c r="O17" s="28"/>
      <c r="P17" s="29"/>
    </row>
    <row r="18" spans="2:16" x14ac:dyDescent="0.25">
      <c r="B18" s="24"/>
      <c r="C18" s="28"/>
      <c r="D18" s="110" t="s">
        <v>8</v>
      </c>
      <c r="E18" s="49"/>
      <c r="F18" s="49"/>
      <c r="G18" s="49"/>
      <c r="H18" s="78">
        <v>6.1147600000000003E-2</v>
      </c>
      <c r="I18" s="78">
        <v>1.45653E-2</v>
      </c>
      <c r="J18" s="78">
        <v>1.41768E-2</v>
      </c>
      <c r="K18" s="78">
        <v>1.43325E-2</v>
      </c>
      <c r="L18" s="78">
        <v>3.7069299999999999E-2</v>
      </c>
      <c r="M18" s="111">
        <v>7.4516399999999997E-2</v>
      </c>
      <c r="N18" s="36"/>
      <c r="O18" s="28"/>
      <c r="P18" s="29"/>
    </row>
    <row r="19" spans="2:16" x14ac:dyDescent="0.25">
      <c r="B19" s="24"/>
      <c r="C19" s="28"/>
      <c r="D19" s="110" t="s">
        <v>12</v>
      </c>
      <c r="E19" s="49"/>
      <c r="F19" s="49"/>
      <c r="G19" s="49"/>
      <c r="H19" s="78">
        <v>2.3016399999999999E-2</v>
      </c>
      <c r="I19" s="78">
        <v>1.7959300000000001E-2</v>
      </c>
      <c r="J19" s="78">
        <v>5.7677399999999997E-2</v>
      </c>
      <c r="K19" s="78">
        <v>2.2362799999999999E-2</v>
      </c>
      <c r="L19" s="78">
        <v>6.4365800000000001E-2</v>
      </c>
      <c r="M19" s="111">
        <v>3.99225E-2</v>
      </c>
      <c r="N19" s="36"/>
      <c r="O19" s="28"/>
      <c r="P19" s="29"/>
    </row>
    <row r="20" spans="2:16" x14ac:dyDescent="0.25">
      <c r="B20" s="24"/>
      <c r="C20" s="28"/>
      <c r="D20" s="110" t="s">
        <v>13</v>
      </c>
      <c r="E20" s="49"/>
      <c r="F20" s="49"/>
      <c r="G20" s="49"/>
      <c r="H20" s="78">
        <v>1.6645299999999998E-2</v>
      </c>
      <c r="I20" s="78">
        <v>4.9408999999999998E-3</v>
      </c>
      <c r="J20" s="78">
        <v>1.5713899999999999E-2</v>
      </c>
      <c r="K20" s="78">
        <v>1.8982499999999999E-2</v>
      </c>
      <c r="L20" s="78">
        <v>2.0678100000000001E-2</v>
      </c>
      <c r="M20" s="111">
        <v>2.5917099999999998E-2</v>
      </c>
      <c r="N20" s="36"/>
      <c r="O20" s="28"/>
      <c r="P20" s="29"/>
    </row>
    <row r="21" spans="2:16" x14ac:dyDescent="0.25">
      <c r="B21" s="24"/>
      <c r="C21" s="28"/>
      <c r="D21" s="110" t="s">
        <v>9</v>
      </c>
      <c r="E21" s="49"/>
      <c r="F21" s="49"/>
      <c r="G21" s="49"/>
      <c r="H21" s="78">
        <v>9.7630000000000008E-3</v>
      </c>
      <c r="I21" s="78">
        <v>1.29541E-2</v>
      </c>
      <c r="J21" s="78">
        <v>2.5669500000000001E-2</v>
      </c>
      <c r="K21" s="78">
        <v>3.1803400000000003E-2</v>
      </c>
      <c r="L21" s="78">
        <v>5.7530600000000001E-2</v>
      </c>
      <c r="M21" s="111">
        <v>6.0197100000000003E-2</v>
      </c>
      <c r="N21" s="36"/>
      <c r="O21" s="28"/>
      <c r="P21" s="29"/>
    </row>
    <row r="22" spans="2:16" x14ac:dyDescent="0.25">
      <c r="B22" s="24"/>
      <c r="C22" s="28"/>
      <c r="D22" s="110" t="s">
        <v>10</v>
      </c>
      <c r="E22" s="49"/>
      <c r="F22" s="49"/>
      <c r="G22" s="49"/>
      <c r="H22" s="78">
        <v>0.1059023</v>
      </c>
      <c r="I22" s="78">
        <v>2.5876699999999999E-2</v>
      </c>
      <c r="J22" s="78">
        <v>2.50581E-2</v>
      </c>
      <c r="K22" s="78">
        <v>1.3760999999999999E-3</v>
      </c>
      <c r="L22" s="78">
        <v>3.1524999999999999E-3</v>
      </c>
      <c r="M22" s="111">
        <v>-8.0579999999999996E-4</v>
      </c>
      <c r="N22" s="36"/>
      <c r="O22" s="28"/>
      <c r="P22" s="29"/>
    </row>
    <row r="23" spans="2:16" x14ac:dyDescent="0.25">
      <c r="B23" s="24"/>
      <c r="C23" s="28"/>
      <c r="D23" s="110" t="s">
        <v>14</v>
      </c>
      <c r="E23" s="49"/>
      <c r="F23" s="49"/>
      <c r="G23" s="49"/>
      <c r="H23" s="78">
        <v>1.77503E-2</v>
      </c>
      <c r="I23" s="78">
        <v>0</v>
      </c>
      <c r="J23" s="78">
        <v>9.4062E-3</v>
      </c>
      <c r="K23" s="78">
        <v>1.5045599999999999E-2</v>
      </c>
      <c r="L23" s="78">
        <v>2.43856E-2</v>
      </c>
      <c r="M23" s="111">
        <v>2.3151600000000001E-2</v>
      </c>
      <c r="N23" s="36"/>
      <c r="O23" s="28"/>
      <c r="P23" s="29"/>
    </row>
    <row r="24" spans="2:16" x14ac:dyDescent="0.25">
      <c r="B24" s="24"/>
      <c r="C24" s="28"/>
      <c r="D24" s="112" t="s">
        <v>11</v>
      </c>
      <c r="E24" s="113"/>
      <c r="F24" s="113"/>
      <c r="G24" s="113"/>
      <c r="H24" s="114">
        <v>2.7168000000000001E-2</v>
      </c>
      <c r="I24" s="114">
        <v>2.23287E-2</v>
      </c>
      <c r="J24" s="114">
        <v>2.32471E-2</v>
      </c>
      <c r="K24" s="114">
        <v>4.1223900000000001E-2</v>
      </c>
      <c r="L24" s="114">
        <v>2.9561899999999999E-2</v>
      </c>
      <c r="M24" s="115">
        <v>6.4433400000000002E-2</v>
      </c>
      <c r="N24" s="36"/>
      <c r="O24" s="28"/>
      <c r="P24" s="29"/>
    </row>
    <row r="25" spans="2:16" x14ac:dyDescent="0.25">
      <c r="B25" s="24"/>
      <c r="C25" s="28"/>
      <c r="D25" s="129" t="s">
        <v>42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53"/>
      <c r="O25" s="28"/>
      <c r="P25" s="29"/>
    </row>
    <row r="26" spans="2:16" x14ac:dyDescent="0.25"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2:16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2:1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2:16" x14ac:dyDescent="0.25">
      <c r="B31" s="24"/>
      <c r="C31" s="130" t="s">
        <v>58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</row>
    <row r="32" spans="2:16" x14ac:dyDescent="0.25">
      <c r="B32" s="2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29"/>
    </row>
    <row r="33" spans="2:16" x14ac:dyDescent="0.25">
      <c r="B33" s="24"/>
      <c r="D33" s="57"/>
      <c r="E33" s="132" t="s">
        <v>50</v>
      </c>
      <c r="F33" s="132"/>
      <c r="G33" s="132"/>
      <c r="H33" s="132"/>
      <c r="I33" s="132"/>
      <c r="J33" s="132"/>
      <c r="K33" s="132"/>
      <c r="L33" s="132"/>
      <c r="M33" s="57"/>
      <c r="N33" s="57"/>
      <c r="O33" s="57"/>
      <c r="P33" s="29"/>
    </row>
    <row r="34" spans="2:16" x14ac:dyDescent="0.25"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2:16" x14ac:dyDescent="0.25">
      <c r="B35" s="24"/>
      <c r="E35" s="60" t="s">
        <v>0</v>
      </c>
      <c r="F35" s="61"/>
      <c r="G35" s="58">
        <v>2011</v>
      </c>
      <c r="H35" s="52">
        <v>2012</v>
      </c>
      <c r="I35" s="52">
        <v>2013</v>
      </c>
      <c r="J35" s="52">
        <v>2014</v>
      </c>
      <c r="K35" s="52">
        <v>2015</v>
      </c>
      <c r="L35" s="52">
        <v>2016</v>
      </c>
      <c r="M35" s="56">
        <v>2017</v>
      </c>
      <c r="N35" s="54"/>
      <c r="O35" s="54"/>
      <c r="P35" s="29"/>
    </row>
    <row r="36" spans="2:16" x14ac:dyDescent="0.25">
      <c r="B36" s="24"/>
      <c r="E36" s="62" t="s">
        <v>15</v>
      </c>
      <c r="F36" s="63"/>
      <c r="G36" s="77">
        <v>1.4632900000000001E-2</v>
      </c>
      <c r="H36" s="76">
        <v>1.8628599999999999E-2</v>
      </c>
      <c r="I36" s="76">
        <v>4.6755E-3</v>
      </c>
      <c r="J36" s="76">
        <v>8.5564999999999999E-3</v>
      </c>
      <c r="K36" s="76">
        <v>1.3584499999999999E-2</v>
      </c>
      <c r="L36" s="76">
        <v>1.60644E-2</v>
      </c>
      <c r="M36" s="98">
        <v>3.1255199999999997E-2</v>
      </c>
      <c r="N36" s="55"/>
      <c r="O36" s="55"/>
      <c r="P36" s="43"/>
    </row>
    <row r="37" spans="2:16" x14ac:dyDescent="0.25">
      <c r="B37" s="24"/>
      <c r="E37" s="68" t="s">
        <v>16</v>
      </c>
      <c r="F37" s="69"/>
      <c r="G37" s="97">
        <v>2.5723800000000002E-2</v>
      </c>
      <c r="H37" s="79">
        <v>3.1828500000000003E-2</v>
      </c>
      <c r="I37" s="79">
        <v>2.9543999999999998E-3</v>
      </c>
      <c r="J37" s="79">
        <v>1.1751599999999999E-2</v>
      </c>
      <c r="K37" s="79">
        <v>2.0759300000000001E-2</v>
      </c>
      <c r="L37" s="79">
        <v>1.9152700000000002E-2</v>
      </c>
      <c r="M37" s="99"/>
      <c r="N37" s="55"/>
      <c r="O37" s="55"/>
      <c r="P37" s="43"/>
    </row>
    <row r="38" spans="2:16" x14ac:dyDescent="0.25">
      <c r="B38" s="24"/>
      <c r="E38" s="64" t="s">
        <v>17</v>
      </c>
      <c r="F38" s="65"/>
      <c r="G38" s="97">
        <v>3.2666100000000003E-2</v>
      </c>
      <c r="H38" s="79">
        <v>9.8168000000000005E-3</v>
      </c>
      <c r="I38" s="79">
        <v>7.5263999999999999E-3</v>
      </c>
      <c r="J38" s="79">
        <v>6.8097000000000001E-3</v>
      </c>
      <c r="K38" s="79">
        <v>1.1916100000000001E-2</v>
      </c>
      <c r="L38" s="79">
        <v>3.2630600000000003E-2</v>
      </c>
      <c r="M38" s="99"/>
      <c r="N38" s="55"/>
      <c r="O38" s="55"/>
      <c r="P38" s="43"/>
    </row>
    <row r="39" spans="2:16" x14ac:dyDescent="0.25">
      <c r="B39" s="24"/>
      <c r="E39" s="68" t="s">
        <v>4</v>
      </c>
      <c r="F39" s="69"/>
      <c r="G39" s="97">
        <v>-7.953E-3</v>
      </c>
      <c r="H39" s="79">
        <v>1.5837500000000001E-2</v>
      </c>
      <c r="I39" s="79">
        <v>1.52718E-2</v>
      </c>
      <c r="J39" s="79">
        <v>2.0496299999999999E-2</v>
      </c>
      <c r="K39" s="79">
        <v>1.07695E-2</v>
      </c>
      <c r="L39" s="79">
        <v>1.91617E-2</v>
      </c>
      <c r="M39" s="99"/>
      <c r="N39" s="55"/>
      <c r="O39" s="55"/>
      <c r="P39" s="43"/>
    </row>
    <row r="40" spans="2:16" x14ac:dyDescent="0.25">
      <c r="B40" s="24"/>
      <c r="E40" s="64" t="s">
        <v>18</v>
      </c>
      <c r="F40" s="65"/>
      <c r="G40" s="97">
        <v>-1.3756E-3</v>
      </c>
      <c r="H40" s="79">
        <v>-2.4957E-3</v>
      </c>
      <c r="I40" s="79">
        <v>4.2385000000000001E-3</v>
      </c>
      <c r="J40" s="79">
        <v>-5.1292999999999998E-3</v>
      </c>
      <c r="K40" s="79">
        <v>-1.7545E-3</v>
      </c>
      <c r="L40" s="79">
        <v>8.7378999999999998E-3</v>
      </c>
      <c r="M40" s="99"/>
      <c r="N40" s="55"/>
      <c r="O40" s="55"/>
      <c r="P40" s="43"/>
    </row>
    <row r="41" spans="2:16" x14ac:dyDescent="0.25">
      <c r="B41" s="24"/>
      <c r="E41" s="68" t="s">
        <v>3</v>
      </c>
      <c r="F41" s="69"/>
      <c r="G41" s="97">
        <v>-5.9921999999999996E-3</v>
      </c>
      <c r="H41" s="79">
        <v>-1.8507E-3</v>
      </c>
      <c r="I41" s="79">
        <v>5.0285E-3</v>
      </c>
      <c r="J41" s="79">
        <v>-5.4169999999999999E-4</v>
      </c>
      <c r="K41" s="79">
        <v>3.79E-4</v>
      </c>
      <c r="L41" s="79">
        <v>2.1620899999999998E-2</v>
      </c>
      <c r="M41" s="99"/>
      <c r="N41" s="55"/>
      <c r="O41" s="55"/>
      <c r="P41" s="43"/>
    </row>
    <row r="42" spans="2:16" x14ac:dyDescent="0.25">
      <c r="B42" s="24"/>
      <c r="E42" s="64" t="s">
        <v>19</v>
      </c>
      <c r="F42" s="65"/>
      <c r="G42" s="97">
        <v>-3.3808000000000002E-3</v>
      </c>
      <c r="H42" s="79">
        <v>2.6851000000000002E-3</v>
      </c>
      <c r="I42" s="79">
        <v>6.1129999999999995E-4</v>
      </c>
      <c r="J42" s="79">
        <v>-4.7755000000000002E-3</v>
      </c>
      <c r="K42" s="79">
        <v>-4.8047000000000003E-3</v>
      </c>
      <c r="L42" s="79">
        <v>-9.5978999999999995E-3</v>
      </c>
      <c r="M42" s="99"/>
      <c r="N42" s="55"/>
      <c r="O42" s="55"/>
      <c r="P42" s="43"/>
    </row>
    <row r="43" spans="2:16" x14ac:dyDescent="0.25">
      <c r="B43" s="24"/>
      <c r="E43" s="68" t="s">
        <v>20</v>
      </c>
      <c r="F43" s="69"/>
      <c r="G43" s="97">
        <v>1.1930400000000001E-2</v>
      </c>
      <c r="H43" s="79">
        <v>1.6515100000000001E-2</v>
      </c>
      <c r="I43" s="79">
        <v>9.6027000000000005E-3</v>
      </c>
      <c r="J43" s="79">
        <v>1.44309E-2</v>
      </c>
      <c r="K43" s="79">
        <v>2.2931400000000001E-2</v>
      </c>
      <c r="L43" s="79">
        <v>3.04713E-2</v>
      </c>
      <c r="M43" s="99"/>
      <c r="N43" s="55"/>
      <c r="O43" s="55"/>
      <c r="P43" s="43"/>
    </row>
    <row r="44" spans="2:16" x14ac:dyDescent="0.25">
      <c r="B44" s="24"/>
      <c r="E44" s="66" t="s">
        <v>2</v>
      </c>
      <c r="F44" s="67"/>
      <c r="G44" s="97">
        <v>1.0050399999999999E-2</v>
      </c>
      <c r="H44" s="79">
        <v>5.1692999999999999E-3</v>
      </c>
      <c r="I44" s="79">
        <v>3.9347999999999996E-3</v>
      </c>
      <c r="J44" s="79">
        <v>7.9582000000000003E-3</v>
      </c>
      <c r="K44" s="79">
        <v>9.1269999999999997E-3</v>
      </c>
      <c r="L44" s="79">
        <v>5.3759000000000003E-3</v>
      </c>
      <c r="M44" s="99"/>
      <c r="N44" s="55"/>
      <c r="O44" s="55"/>
      <c r="P44" s="43"/>
    </row>
    <row r="45" spans="2:16" x14ac:dyDescent="0.25">
      <c r="B45" s="24"/>
      <c r="E45" s="129" t="s">
        <v>34</v>
      </c>
      <c r="F45" s="129"/>
      <c r="G45" s="151"/>
      <c r="H45" s="151"/>
      <c r="I45" s="151"/>
      <c r="J45" s="151"/>
      <c r="K45" s="151"/>
      <c r="L45" s="151"/>
      <c r="M45" s="151"/>
      <c r="N45" s="53"/>
      <c r="O45" s="53"/>
      <c r="P45" s="29"/>
    </row>
    <row r="46" spans="2:16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0"/>
      <c r="I48" s="28"/>
      <c r="J48" s="20"/>
      <c r="K48" s="20"/>
      <c r="L48" s="20"/>
      <c r="M48" s="20"/>
      <c r="N48" s="20"/>
      <c r="O48" s="20"/>
      <c r="P48" s="20"/>
    </row>
    <row r="49" spans="2:16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x14ac:dyDescent="0.25">
      <c r="B50" s="41"/>
      <c r="C50" s="70" t="s">
        <v>35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42"/>
    </row>
    <row r="51" spans="2:16" x14ac:dyDescent="0.25">
      <c r="B51" s="41"/>
      <c r="C51" s="44"/>
      <c r="D51" s="44"/>
      <c r="E51" s="44"/>
      <c r="F51" s="44"/>
      <c r="G51" s="44"/>
      <c r="H51" s="44"/>
      <c r="I51" s="44"/>
      <c r="J51" s="93"/>
      <c r="K51" s="93"/>
      <c r="L51" s="93"/>
      <c r="M51" s="93"/>
      <c r="N51" s="93"/>
      <c r="O51" s="93"/>
      <c r="P51" s="42"/>
    </row>
    <row r="52" spans="2:16" ht="15" customHeight="1" x14ac:dyDescent="0.25">
      <c r="B52" s="41"/>
      <c r="C52" s="149" t="s">
        <v>38</v>
      </c>
      <c r="D52" s="149" t="s">
        <v>15</v>
      </c>
      <c r="E52" s="149" t="s">
        <v>21</v>
      </c>
      <c r="F52" s="147" t="s">
        <v>36</v>
      </c>
      <c r="G52" s="147" t="s">
        <v>37</v>
      </c>
      <c r="H52" s="149" t="s">
        <v>40</v>
      </c>
      <c r="I52" s="59"/>
      <c r="J52" s="145"/>
      <c r="K52" s="145"/>
      <c r="L52" s="145"/>
      <c r="M52" s="145"/>
      <c r="N52" s="145"/>
      <c r="O52" s="145"/>
      <c r="P52" s="42"/>
    </row>
    <row r="53" spans="2:16" x14ac:dyDescent="0.25">
      <c r="B53" s="41"/>
      <c r="C53" s="150"/>
      <c r="D53" s="150"/>
      <c r="E53" s="150"/>
      <c r="F53" s="148"/>
      <c r="G53" s="148"/>
      <c r="H53" s="150"/>
      <c r="I53" s="59"/>
      <c r="J53" s="145"/>
      <c r="K53" s="145"/>
      <c r="L53" s="145"/>
      <c r="M53" s="145"/>
      <c r="N53" s="145"/>
      <c r="O53" s="145"/>
      <c r="P53" s="42"/>
    </row>
    <row r="54" spans="2:16" ht="15" customHeight="1" x14ac:dyDescent="0.25">
      <c r="B54" s="41"/>
      <c r="C54" s="71">
        <v>42795</v>
      </c>
      <c r="D54" s="96">
        <v>1.3100000000000001E-2</v>
      </c>
      <c r="E54" s="96"/>
      <c r="F54" s="96"/>
      <c r="G54" s="96"/>
      <c r="H54" s="96"/>
      <c r="I54" s="59"/>
      <c r="J54" s="145"/>
      <c r="K54" s="145"/>
      <c r="L54" s="145"/>
      <c r="M54" s="145"/>
      <c r="N54" s="145"/>
      <c r="O54" s="145"/>
      <c r="P54" s="42"/>
    </row>
    <row r="55" spans="2:16" x14ac:dyDescent="0.25">
      <c r="B55" s="41"/>
      <c r="C55" s="71">
        <v>42767</v>
      </c>
      <c r="D55" s="96">
        <v>7.6776952482759953E-3</v>
      </c>
      <c r="E55" s="96">
        <v>1.5001884661614895E-2</v>
      </c>
      <c r="F55" s="96">
        <v>-4.9445731565356255E-3</v>
      </c>
      <c r="G55" s="96">
        <v>-9.684448130428791E-3</v>
      </c>
      <c r="H55" s="96">
        <v>1.2029370293021202E-2</v>
      </c>
      <c r="I55" s="59"/>
      <c r="J55" s="145"/>
      <c r="K55" s="145"/>
      <c r="L55" s="145"/>
      <c r="M55" s="145"/>
      <c r="N55" s="145"/>
      <c r="O55" s="145"/>
      <c r="P55" s="42"/>
    </row>
    <row r="56" spans="2:16" x14ac:dyDescent="0.25">
      <c r="B56" s="41"/>
      <c r="C56" s="71">
        <v>42736</v>
      </c>
      <c r="D56" s="96">
        <v>1.0477485135197639E-2</v>
      </c>
      <c r="E56" s="96">
        <v>1.7176596447825432E-2</v>
      </c>
      <c r="F56" s="96">
        <v>1.1209676973521709E-2</v>
      </c>
      <c r="G56" s="96">
        <v>3.563618753105402E-3</v>
      </c>
      <c r="H56" s="96">
        <v>2.0350657869130373E-3</v>
      </c>
      <c r="I56" s="59"/>
      <c r="J56" s="51"/>
      <c r="K56" s="51"/>
      <c r="L56" s="51"/>
      <c r="M56" s="51"/>
      <c r="N56" s="51"/>
      <c r="O56" s="51"/>
      <c r="P56" s="42"/>
    </row>
    <row r="57" spans="2:16" x14ac:dyDescent="0.25">
      <c r="B57" s="41"/>
      <c r="C57" s="71">
        <v>42705</v>
      </c>
      <c r="D57" s="96">
        <v>3.9344788528978825E-3</v>
      </c>
      <c r="E57" s="96">
        <v>1.9207129953429103E-3</v>
      </c>
      <c r="F57" s="96">
        <v>1.3154669664800167E-2</v>
      </c>
      <c r="G57" s="96">
        <v>6.849873811006546E-3</v>
      </c>
      <c r="H57" s="96">
        <v>1.4451325871050358E-2</v>
      </c>
      <c r="I57" s="59"/>
      <c r="J57" s="51"/>
      <c r="K57" s="51"/>
      <c r="L57" s="51"/>
      <c r="M57" s="51"/>
      <c r="N57" s="51"/>
      <c r="O57" s="51"/>
      <c r="P57" s="42"/>
    </row>
    <row r="58" spans="2:16" x14ac:dyDescent="0.25">
      <c r="B58" s="41"/>
      <c r="C58" s="71">
        <v>42675</v>
      </c>
      <c r="D58" s="96">
        <v>1.3668891042470932E-3</v>
      </c>
      <c r="E58" s="96">
        <v>9.2279299860820174E-4</v>
      </c>
      <c r="F58" s="96">
        <v>4.086970875505358E-4</v>
      </c>
      <c r="G58" s="96">
        <v>1.0381477884948254E-2</v>
      </c>
      <c r="H58" s="96">
        <v>4.0660127997398376E-3</v>
      </c>
      <c r="I58" s="59"/>
      <c r="J58" s="132"/>
      <c r="K58" s="132"/>
      <c r="L58" s="132"/>
      <c r="M58" s="132"/>
      <c r="N58" s="132"/>
      <c r="O58" s="132"/>
      <c r="P58" s="42"/>
    </row>
    <row r="59" spans="2:16" x14ac:dyDescent="0.25">
      <c r="B59" s="41"/>
      <c r="C59" s="71">
        <v>42644</v>
      </c>
      <c r="D59" s="96">
        <v>-1.0441767517477274E-3</v>
      </c>
      <c r="E59" s="96">
        <v>-5.5823200382292271E-3</v>
      </c>
      <c r="F59" s="96">
        <v>1.5554645797237754E-3</v>
      </c>
      <c r="G59" s="96">
        <v>-1.3165473937988281E-3</v>
      </c>
      <c r="H59" s="96">
        <v>4.4846641831099987E-3</v>
      </c>
      <c r="I59" s="59"/>
      <c r="J59" s="51"/>
      <c r="K59" s="51"/>
      <c r="L59" s="57"/>
      <c r="M59" s="51"/>
      <c r="N59" s="51"/>
      <c r="O59" s="51"/>
      <c r="P59" s="42"/>
    </row>
    <row r="60" spans="2:16" x14ac:dyDescent="0.25">
      <c r="B60" s="41"/>
      <c r="C60" s="71">
        <v>42614</v>
      </c>
      <c r="D60" s="96">
        <v>-2.0040080416947603E-3</v>
      </c>
      <c r="E60" s="96">
        <v>-5.0216843374073505E-3</v>
      </c>
      <c r="F60" s="96">
        <v>-4.0916530997492373E-4</v>
      </c>
      <c r="G60" s="96">
        <v>2.4691357975825667E-4</v>
      </c>
      <c r="H60" s="96">
        <v>-5.6026893435046077E-4</v>
      </c>
      <c r="I60" s="59"/>
      <c r="J60" s="51"/>
      <c r="K60" s="57"/>
      <c r="L60" s="57"/>
      <c r="M60" s="118"/>
      <c r="N60" s="118"/>
      <c r="O60" s="107"/>
      <c r="P60" s="42"/>
    </row>
    <row r="61" spans="2:16" x14ac:dyDescent="0.25">
      <c r="B61" s="41"/>
      <c r="C61" s="71">
        <v>42583</v>
      </c>
      <c r="D61" s="96">
        <v>8.0166748375631869E-5</v>
      </c>
      <c r="E61" s="96">
        <v>-2.0501138642430305E-3</v>
      </c>
      <c r="F61" s="96">
        <v>-3.9938054978847504E-3</v>
      </c>
      <c r="G61" s="96">
        <v>7.2121364064514637E-3</v>
      </c>
      <c r="H61" s="96">
        <v>3.050738712772727E-3</v>
      </c>
      <c r="I61" s="59"/>
      <c r="J61" s="51"/>
      <c r="K61" s="57"/>
      <c r="L61" s="57"/>
      <c r="M61" s="92"/>
      <c r="N61" s="92"/>
      <c r="O61" s="57"/>
      <c r="P61" s="42"/>
    </row>
    <row r="62" spans="2:16" x14ac:dyDescent="0.25">
      <c r="B62" s="41"/>
      <c r="C62" s="71">
        <v>42552</v>
      </c>
      <c r="D62" s="96">
        <v>2.491360530257225E-3</v>
      </c>
      <c r="E62" s="96">
        <v>-7.5924377597402781E-5</v>
      </c>
      <c r="F62" s="96">
        <v>7.4724913574755192E-3</v>
      </c>
      <c r="G62" s="96">
        <v>-6.6274544224143028E-4</v>
      </c>
      <c r="H62" s="96">
        <v>5.8951787650585175E-3</v>
      </c>
      <c r="I62" s="59"/>
      <c r="J62" s="116"/>
      <c r="K62" s="51"/>
      <c r="L62" s="51"/>
      <c r="M62" s="55"/>
      <c r="N62" s="55"/>
      <c r="O62" s="117"/>
      <c r="P62" s="42"/>
    </row>
    <row r="63" spans="2:16" x14ac:dyDescent="0.25">
      <c r="B63" s="41"/>
      <c r="C63" s="71">
        <v>42522</v>
      </c>
      <c r="D63" s="96">
        <v>6.5523376688361168E-3</v>
      </c>
      <c r="E63" s="96">
        <v>9.349375031888485E-3</v>
      </c>
      <c r="F63" s="96">
        <v>3.8743715267628431E-3</v>
      </c>
      <c r="G63" s="96">
        <v>4.6608406119048595E-3</v>
      </c>
      <c r="H63" s="96">
        <v>2.5097150355577469E-3</v>
      </c>
      <c r="I63" s="59"/>
      <c r="J63" s="116"/>
      <c r="K63" s="51"/>
      <c r="L63" s="51"/>
      <c r="M63" s="55"/>
      <c r="N63" s="55"/>
      <c r="O63" s="117"/>
      <c r="P63" s="42"/>
    </row>
    <row r="64" spans="2:16" x14ac:dyDescent="0.25">
      <c r="B64" s="41"/>
      <c r="C64" s="71">
        <v>42491</v>
      </c>
      <c r="D64" s="96">
        <v>-1.9376715645194054E-3</v>
      </c>
      <c r="E64" s="96">
        <v>-6.2447641976177692E-3</v>
      </c>
      <c r="F64" s="96">
        <v>4.1233713272958994E-4</v>
      </c>
      <c r="G64" s="96">
        <v>1.7508753808215261E-3</v>
      </c>
      <c r="H64" s="96">
        <v>3.3303550444543362E-3</v>
      </c>
      <c r="I64" s="28"/>
      <c r="J64" s="116"/>
      <c r="K64" s="51"/>
      <c r="L64" s="51"/>
      <c r="M64" s="55"/>
      <c r="N64" s="55"/>
      <c r="O64" s="117"/>
      <c r="P64" s="42"/>
    </row>
    <row r="65" spans="2:16" x14ac:dyDescent="0.25">
      <c r="B65" s="72"/>
      <c r="C65" s="71">
        <v>42461</v>
      </c>
      <c r="D65" s="96">
        <v>3.6463818978518248E-3</v>
      </c>
      <c r="E65" s="96">
        <v>1.1088010855019093E-2</v>
      </c>
      <c r="F65" s="96">
        <v>-1.3344182632863522E-2</v>
      </c>
      <c r="G65" s="96">
        <v>-8.8422447443008423E-3</v>
      </c>
      <c r="H65" s="96">
        <v>2.3611788637936115E-3</v>
      </c>
      <c r="I65" s="59"/>
      <c r="J65" s="116"/>
      <c r="K65" s="51"/>
      <c r="L65" s="51"/>
      <c r="M65" s="55"/>
      <c r="N65" s="55"/>
      <c r="O65" s="117"/>
      <c r="P65" s="65"/>
    </row>
    <row r="66" spans="2:16" x14ac:dyDescent="0.25">
      <c r="B66" s="72"/>
      <c r="C66" s="71">
        <v>42430</v>
      </c>
      <c r="D66" s="96">
        <v>5.8684488758444786E-3</v>
      </c>
      <c r="E66" s="96">
        <v>4.8746517859399319E-3</v>
      </c>
      <c r="F66" s="96">
        <v>7.2944839484989643E-3</v>
      </c>
      <c r="G66" s="96">
        <v>8.27061478048563E-4</v>
      </c>
      <c r="H66" s="96">
        <v>1.1280362494289875E-2</v>
      </c>
      <c r="I66" s="59"/>
      <c r="J66" s="51"/>
      <c r="K66" s="51"/>
      <c r="L66" s="51"/>
      <c r="M66" s="51"/>
      <c r="N66" s="51"/>
      <c r="O66" s="117"/>
      <c r="P66" s="65"/>
    </row>
    <row r="67" spans="2:16" x14ac:dyDescent="0.25">
      <c r="B67" s="72"/>
      <c r="C67" s="71">
        <v>42401</v>
      </c>
      <c r="D67" s="96">
        <v>1.6327863559126854E-3</v>
      </c>
      <c r="E67" s="96">
        <v>3.8702687015756965E-4</v>
      </c>
      <c r="F67" s="96">
        <v>-1.2943936511874199E-2</v>
      </c>
      <c r="G67" s="96">
        <v>1.5738899819552898E-3</v>
      </c>
      <c r="H67" s="96">
        <v>1.4874237589538097E-2</v>
      </c>
      <c r="I67" s="59"/>
      <c r="J67" s="116"/>
      <c r="K67" s="51"/>
      <c r="L67" s="51"/>
      <c r="M67" s="55"/>
      <c r="N67" s="55"/>
      <c r="O67" s="117"/>
      <c r="P67" s="65"/>
    </row>
    <row r="68" spans="2:16" x14ac:dyDescent="0.25">
      <c r="B68" s="72"/>
      <c r="C68" s="71">
        <v>42370</v>
      </c>
      <c r="D68" s="96">
        <v>8.5631944239139557E-3</v>
      </c>
      <c r="E68" s="96">
        <v>1.389106921851635E-2</v>
      </c>
      <c r="F68" s="96">
        <v>-3.9484286680817604E-3</v>
      </c>
      <c r="G68" s="96">
        <v>1.6760718077421188E-2</v>
      </c>
      <c r="H68" s="96">
        <v>6.4760302193462849E-3</v>
      </c>
      <c r="I68" s="59"/>
      <c r="J68" s="116"/>
      <c r="K68" s="51"/>
      <c r="L68" s="51"/>
      <c r="M68" s="55"/>
      <c r="N68" s="55"/>
      <c r="O68" s="117"/>
      <c r="P68" s="65"/>
    </row>
    <row r="69" spans="2:16" x14ac:dyDescent="0.25">
      <c r="B69" s="72"/>
      <c r="C69" s="71">
        <v>42339</v>
      </c>
      <c r="D69" s="96">
        <v>5.7670124806463718E-4</v>
      </c>
      <c r="E69" s="96">
        <v>-3.9086928591132164E-3</v>
      </c>
      <c r="F69" s="96">
        <v>1.2317481450736523E-2</v>
      </c>
      <c r="G69" s="96">
        <v>2.7024743612855673E-3</v>
      </c>
      <c r="H69" s="96">
        <v>3.9685890078544617E-3</v>
      </c>
      <c r="I69" s="59"/>
      <c r="J69" s="50"/>
      <c r="K69" s="51"/>
      <c r="L69" s="51"/>
      <c r="M69" s="51"/>
      <c r="N69" s="51"/>
      <c r="O69" s="51"/>
      <c r="P69" s="65"/>
    </row>
    <row r="70" spans="2:16" x14ac:dyDescent="0.25">
      <c r="B70" s="72"/>
      <c r="C70" s="71">
        <v>42309</v>
      </c>
      <c r="D70" s="96">
        <v>3.389270044863224E-3</v>
      </c>
      <c r="E70" s="96">
        <v>5.5813221260905266E-3</v>
      </c>
      <c r="F70" s="96">
        <v>-2.0351677667349577E-3</v>
      </c>
      <c r="G70" s="96">
        <v>7.7446806244552135E-3</v>
      </c>
      <c r="H70" s="96">
        <v>-8.4430932474788278E-5</v>
      </c>
      <c r="I70" s="59"/>
      <c r="J70" s="59"/>
      <c r="K70" s="59"/>
      <c r="L70" s="59"/>
      <c r="M70" s="59"/>
      <c r="N70" s="59"/>
      <c r="O70" s="59"/>
      <c r="P70" s="65"/>
    </row>
    <row r="71" spans="2:16" x14ac:dyDescent="0.25">
      <c r="B71" s="72"/>
      <c r="C71" s="71">
        <v>42278</v>
      </c>
      <c r="D71" s="96">
        <v>-1.5681743388995528E-3</v>
      </c>
      <c r="E71" s="96">
        <v>-4.0710875764489174E-3</v>
      </c>
      <c r="F71" s="96">
        <v>-2.9220778960734606E-3</v>
      </c>
      <c r="G71" s="96">
        <v>7.4594873003661633E-3</v>
      </c>
      <c r="H71" s="96">
        <v>1.0141987586393952E-3</v>
      </c>
      <c r="I71" s="59"/>
      <c r="J71" s="59"/>
      <c r="K71" s="59"/>
      <c r="L71" s="59"/>
      <c r="M71" s="59"/>
      <c r="N71" s="59"/>
      <c r="O71" s="59"/>
      <c r="P71" s="65"/>
    </row>
    <row r="72" spans="2:16" x14ac:dyDescent="0.25">
      <c r="B72" s="72"/>
      <c r="C72" s="71">
        <v>42248</v>
      </c>
      <c r="D72" s="96">
        <v>1.4878492802381516E-3</v>
      </c>
      <c r="E72" s="96">
        <v>1.8039215356111526E-3</v>
      </c>
      <c r="F72" s="96">
        <v>-2.9942542314529419E-3</v>
      </c>
      <c r="G72" s="96">
        <v>4.2190458625555038E-3</v>
      </c>
      <c r="H72" s="96">
        <v>9.7286226227879524E-3</v>
      </c>
      <c r="I72" s="59"/>
      <c r="J72" s="59"/>
      <c r="K72" s="59"/>
      <c r="L72" s="59"/>
      <c r="M72" s="59"/>
      <c r="N72" s="59"/>
      <c r="O72" s="59"/>
      <c r="P72" s="65"/>
    </row>
    <row r="73" spans="2:16" x14ac:dyDescent="0.25">
      <c r="B73" s="72"/>
      <c r="C73" s="71">
        <v>42217</v>
      </c>
      <c r="D73" s="96">
        <v>7.444784278050065E-4</v>
      </c>
      <c r="E73" s="96">
        <v>1.4924200950190425E-3</v>
      </c>
      <c r="F73" s="96">
        <v>-9.0617481619119644E-3</v>
      </c>
      <c r="G73" s="96">
        <v>5.2800136618316174E-3</v>
      </c>
      <c r="H73" s="96">
        <v>5.9772864915430546E-4</v>
      </c>
      <c r="I73" s="59"/>
      <c r="J73" s="59"/>
      <c r="K73" s="59"/>
      <c r="L73" s="59"/>
      <c r="M73" s="59"/>
      <c r="N73" s="59"/>
      <c r="O73" s="59"/>
      <c r="P73" s="65"/>
    </row>
    <row r="74" spans="2:16" x14ac:dyDescent="0.25">
      <c r="B74" s="72"/>
      <c r="C74" s="71">
        <v>42186</v>
      </c>
      <c r="D74" s="96">
        <v>6.4940471202135086E-3</v>
      </c>
      <c r="E74" s="96">
        <v>7.6776952482759953E-3</v>
      </c>
      <c r="F74" s="96">
        <v>1.0125556960701942E-2</v>
      </c>
      <c r="G74" s="96">
        <v>9.877622127532959E-3</v>
      </c>
      <c r="H74" s="96">
        <v>0</v>
      </c>
      <c r="I74" s="59"/>
      <c r="J74" s="59"/>
      <c r="K74" s="59"/>
      <c r="L74" s="59"/>
      <c r="M74" s="59"/>
      <c r="N74" s="59"/>
      <c r="O74" s="59"/>
      <c r="P74" s="65"/>
    </row>
    <row r="75" spans="2:16" x14ac:dyDescent="0.25">
      <c r="B75" s="72"/>
      <c r="C75" s="71">
        <v>42156</v>
      </c>
      <c r="D75" s="96">
        <v>1.7514595529064536E-3</v>
      </c>
      <c r="E75" s="96">
        <v>8.7142520351335406E-4</v>
      </c>
      <c r="F75" s="96">
        <v>1.1353499721735716E-3</v>
      </c>
      <c r="G75" s="96">
        <v>5.4491125047206879E-3</v>
      </c>
      <c r="H75" s="96">
        <v>2.139311982318759E-3</v>
      </c>
      <c r="I75" s="59"/>
      <c r="J75" s="59"/>
      <c r="K75" s="59"/>
      <c r="L75" s="59"/>
      <c r="M75" s="59"/>
      <c r="N75" s="59"/>
      <c r="O75" s="59"/>
      <c r="P75" s="65"/>
    </row>
    <row r="76" spans="2:16" x14ac:dyDescent="0.25">
      <c r="B76" s="72"/>
      <c r="C76" s="71">
        <v>42125</v>
      </c>
      <c r="D76" s="96">
        <v>1.0854137362912297E-3</v>
      </c>
      <c r="E76" s="96">
        <v>-1.9765971228480339E-3</v>
      </c>
      <c r="F76" s="96">
        <v>-1.5384615398943424E-3</v>
      </c>
      <c r="G76" s="96">
        <v>1.8256668001413345E-2</v>
      </c>
      <c r="H76" s="96">
        <v>8.5645768558606505E-4</v>
      </c>
      <c r="I76" s="59"/>
      <c r="J76" s="59"/>
      <c r="K76" s="59"/>
      <c r="L76" s="59"/>
      <c r="M76" s="59"/>
      <c r="N76" s="59"/>
      <c r="O76" s="59"/>
      <c r="P76" s="65"/>
    </row>
    <row r="77" spans="2:16" x14ac:dyDescent="0.25">
      <c r="B77" s="72"/>
      <c r="C77" s="71">
        <v>42095</v>
      </c>
      <c r="D77" s="96">
        <v>7.486540824174881E-3</v>
      </c>
      <c r="E77" s="96">
        <v>1.4762516133487225E-2</v>
      </c>
      <c r="F77" s="96">
        <v>3.2493907492607832E-3</v>
      </c>
      <c r="G77" s="96">
        <v>-8.9578712359070778E-3</v>
      </c>
      <c r="H77" s="96">
        <v>6.3782106153666973E-3</v>
      </c>
      <c r="I77" s="59"/>
      <c r="J77" s="59"/>
      <c r="K77" s="59"/>
      <c r="L77" s="59"/>
      <c r="M77" s="59"/>
      <c r="N77" s="59"/>
      <c r="O77" s="59"/>
      <c r="P77" s="65"/>
    </row>
    <row r="78" spans="2:16" x14ac:dyDescent="0.25">
      <c r="B78" s="72"/>
      <c r="C78" s="71">
        <v>42064</v>
      </c>
      <c r="D78" s="96">
        <v>6.6898129880428314E-3</v>
      </c>
      <c r="E78" s="96">
        <v>8.9039988815784454E-3</v>
      </c>
      <c r="F78" s="96">
        <v>1.1088295839726925E-2</v>
      </c>
      <c r="G78" s="96">
        <v>-4.5908009633421898E-3</v>
      </c>
      <c r="H78" s="96">
        <v>3.2860601786524057E-3</v>
      </c>
      <c r="I78" s="59"/>
      <c r="J78" s="59"/>
      <c r="K78" s="59"/>
      <c r="L78" s="59"/>
      <c r="M78" s="59"/>
      <c r="N78" s="59"/>
      <c r="O78" s="59"/>
      <c r="P78" s="65"/>
    </row>
    <row r="79" spans="2:16" x14ac:dyDescent="0.25">
      <c r="B79" s="72"/>
      <c r="C79" s="71">
        <v>42036</v>
      </c>
      <c r="D79" s="96">
        <v>3.3135088160634041E-3</v>
      </c>
      <c r="E79" s="96">
        <v>2.1903140004724264E-3</v>
      </c>
      <c r="F79" s="96">
        <v>-4.2528831399977207E-3</v>
      </c>
      <c r="G79" s="96">
        <v>7.2025610134005547E-3</v>
      </c>
      <c r="H79" s="96">
        <v>8.019525557756424E-3</v>
      </c>
      <c r="I79" s="59"/>
      <c r="J79" s="59"/>
      <c r="K79" s="59"/>
      <c r="L79" s="59"/>
      <c r="M79" s="59"/>
      <c r="N79" s="59"/>
      <c r="O79" s="59"/>
      <c r="P79" s="65"/>
    </row>
    <row r="80" spans="2:16" x14ac:dyDescent="0.25">
      <c r="B80" s="72"/>
      <c r="C80" s="71">
        <v>42005</v>
      </c>
      <c r="D80" s="96">
        <v>3.5811732523143291E-3</v>
      </c>
      <c r="E80" s="96">
        <v>9.6650011837482452E-3</v>
      </c>
      <c r="F80" s="96">
        <v>-1.1640125885605812E-2</v>
      </c>
      <c r="G80" s="96">
        <v>8.1577766686677933E-3</v>
      </c>
      <c r="H80" s="96">
        <v>6.105538341216743E-4</v>
      </c>
      <c r="I80" s="59"/>
      <c r="J80" s="59"/>
      <c r="K80" s="59"/>
      <c r="L80" s="59"/>
      <c r="M80" s="59"/>
      <c r="N80" s="59"/>
      <c r="O80" s="59"/>
      <c r="P80" s="65"/>
    </row>
    <row r="81" spans="2:16" x14ac:dyDescent="0.25">
      <c r="B81" s="72"/>
      <c r="C81" s="146" t="s">
        <v>39</v>
      </c>
      <c r="D81" s="146"/>
      <c r="E81" s="146"/>
      <c r="F81" s="146"/>
      <c r="G81" s="146"/>
      <c r="H81" s="146"/>
      <c r="I81" s="53"/>
      <c r="J81" s="53"/>
      <c r="K81" s="53"/>
      <c r="L81" s="59"/>
      <c r="M81" s="59"/>
      <c r="N81" s="59"/>
      <c r="O81" s="59"/>
      <c r="P81" s="65"/>
    </row>
    <row r="82" spans="2:16" x14ac:dyDescent="0.25"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67"/>
    </row>
  </sheetData>
  <mergeCells count="19">
    <mergeCell ref="H14:M14"/>
    <mergeCell ref="H52:H53"/>
    <mergeCell ref="J52:O55"/>
    <mergeCell ref="D14:G15"/>
    <mergeCell ref="J58:O58"/>
    <mergeCell ref="D25:M25"/>
    <mergeCell ref="C81:H81"/>
    <mergeCell ref="B1:P2"/>
    <mergeCell ref="C7:O7"/>
    <mergeCell ref="C9:O11"/>
    <mergeCell ref="D12:N12"/>
    <mergeCell ref="C31:O31"/>
    <mergeCell ref="E33:L33"/>
    <mergeCell ref="E45:M45"/>
    <mergeCell ref="C52:C53"/>
    <mergeCell ref="D52:D53"/>
    <mergeCell ref="E52:E53"/>
    <mergeCell ref="F52:F53"/>
    <mergeCell ref="G52:G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Cajamarca!Área_de_impresión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2017-04-03T15:04:06Z</cp:lastPrinted>
  <dcterms:created xsi:type="dcterms:W3CDTF">2016-09-29T15:08:51Z</dcterms:created>
  <dcterms:modified xsi:type="dcterms:W3CDTF">2017-04-10T22:23:23Z</dcterms:modified>
</cp:coreProperties>
</file>